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3040" windowHeight="8895" activeTab="1"/>
  </bookViews>
  <sheets>
    <sheet name="整体支出" sheetId="1" r:id="rId1"/>
    <sheet name="Sheet1" sheetId="2" r:id="rId2"/>
  </sheets>
  <definedNames>
    <definedName name="_xlnm.Print_Titles" localSheetId="0">整体支出!$17:$18</definedName>
  </definedNames>
  <calcPr calcId="125725"/>
</workbook>
</file>

<file path=xl/calcChain.xml><?xml version="1.0" encoding="utf-8"?>
<calcChain xmlns="http://schemas.openxmlformats.org/spreadsheetml/2006/main">
  <c r="H32" i="2"/>
  <c r="H31"/>
  <c r="H26"/>
  <c r="H50" s="1"/>
  <c r="H25"/>
  <c r="H45" s="1"/>
  <c r="L23"/>
  <c r="K23"/>
  <c r="E15"/>
  <c r="H12"/>
  <c r="G12"/>
  <c r="E12"/>
  <c r="E16" s="1"/>
  <c r="H11"/>
  <c r="G11"/>
  <c r="E11"/>
  <c r="H31" i="1"/>
  <c r="H32"/>
  <c r="K23"/>
  <c r="H26"/>
  <c r="L23"/>
  <c r="H25"/>
  <c r="E16"/>
  <c r="E12"/>
  <c r="H12"/>
  <c r="G12"/>
  <c r="H11"/>
  <c r="G11"/>
  <c r="E11"/>
  <c r="E15" s="1"/>
  <c r="H45" l="1"/>
  <c r="H50"/>
</calcChain>
</file>

<file path=xl/sharedStrings.xml><?xml version="1.0" encoding="utf-8"?>
<sst xmlns="http://schemas.openxmlformats.org/spreadsheetml/2006/main" count="402" uniqueCount="160">
  <si>
    <t>附件2</t>
  </si>
  <si>
    <t>东区2024年度部门预算整体支出绩效评价自评表</t>
  </si>
  <si>
    <t>总体目标：</t>
  </si>
  <si>
    <t>资金投入情况
（万元）</t>
  </si>
  <si>
    <t>财政拨款</t>
  </si>
  <si>
    <t>上年结转</t>
  </si>
  <si>
    <t>其他资金</t>
  </si>
  <si>
    <t>年初预算金额</t>
  </si>
  <si>
    <t>区级</t>
  </si>
  <si>
    <t>预估上级</t>
  </si>
  <si>
    <t xml:space="preserve">追加预算金额 </t>
  </si>
  <si>
    <t>上级</t>
  </si>
  <si>
    <t>预算合计</t>
  </si>
  <si>
    <t>全年执行金额</t>
  </si>
  <si>
    <t>执行率</t>
  </si>
  <si>
    <t>绩效评价指标指标分值</t>
  </si>
  <si>
    <t>指标解释</t>
  </si>
  <si>
    <t>评分方法</t>
  </si>
  <si>
    <t>评分说明</t>
  </si>
  <si>
    <t>自评得分</t>
  </si>
  <si>
    <t>佐证材料</t>
  </si>
  <si>
    <t>区财政局复核得分</t>
  </si>
  <si>
    <t>一级指标</t>
  </si>
  <si>
    <t>二级指标</t>
  </si>
  <si>
    <t>三级指标</t>
  </si>
  <si>
    <t>指标
分值</t>
  </si>
  <si>
    <t>总体绩效
（65分）</t>
  </si>
  <si>
    <t>履职效能
（15分）</t>
  </si>
  <si>
    <t>部门整体绩效目标中选定3-5个核心职能目标，反映该项职能目标完成效果情况</t>
  </si>
  <si>
    <t>比率分值法</t>
  </si>
  <si>
    <t>部门整体绩效目标中选定3-5个可量化计算、可评价的核心职能目标，分别设定指标分值、指标解释、评分方法和评分说明，总分值不超过15分。该项指标得分=年终完成履职效果目标数量÷年初目标设置总数×100%×指标分值。履职效能总分为各项履职效果得分的和。</t>
  </si>
  <si>
    <t>预算管理
（25分）</t>
  </si>
  <si>
    <t>预算编制质量</t>
  </si>
  <si>
    <t>部门是否严格按要求编制年初部门预算，年初预算编制的科学性和准确性</t>
  </si>
  <si>
    <t>该项指标得分=（1-财政拨款预算偏离度）×100%×4+（1-资产配置预算偏离度）×100%×2+（1-政府采购预算偏离度）×100%×2。偏离度=（预算执行数-年初预算数）÷年初预算数。</t>
  </si>
  <si>
    <t>单位收入统筹</t>
  </si>
  <si>
    <t>部门统筹自有收入程度</t>
  </si>
  <si>
    <t>该项指标得分=（部门自有收入全年执行数÷部门自有收入年初预算数）×100%×2+（财政核定的综合补助比例÷按实际执行测算的综合补助比例）×100%×2。</t>
  </si>
  <si>
    <t>预算执行</t>
  </si>
  <si>
    <t>部门预算执行情况</t>
  </si>
  <si>
    <t>该项指标得分=预算执行数÷部门预算数×6+（1-支出预警金额占比×0.8-支出违规金额占比×0.2）</t>
  </si>
  <si>
    <t>预算年终结余</t>
  </si>
  <si>
    <t>部门整体年终预算结余情况</t>
  </si>
  <si>
    <t>严控一般性支出</t>
  </si>
  <si>
    <t>部门严控“三公”经费、会议、培训、差旅、办节办展、办公设备购置、信息网络及软件购置更新、课题经费等8项一般性支出情况</t>
  </si>
  <si>
    <t>该项指标得分=基础分值+加分值。
1.基础分值。一般性支出财政拨款年初预算较上年实现压减得1分；一般性支出财政拨款预算执行较上年实现压减得1分。
2.加分值。一般性支出财政拨款年初预算较上年每压减1%得0.2分，累计不超过1分；一般性支出财政拨款预算执行较上年每压减1%得0.4分，累计不超过2分。</t>
  </si>
  <si>
    <t>财务管理
（10分）</t>
  </si>
  <si>
    <t>财务管理制度</t>
  </si>
  <si>
    <t>部门财务管理制度建立情况</t>
  </si>
  <si>
    <t>缺（错）项
扣分法</t>
  </si>
  <si>
    <t>部门已制定内部财务管理制度等制度机制的，得2分。财务管理制度得到落实，得2分。否则该项不得分。</t>
  </si>
  <si>
    <t>财务岗位设置</t>
  </si>
  <si>
    <t>部门财务岗位设置是否符合相关财务管理制度要求</t>
  </si>
  <si>
    <t>是否评分法</t>
  </si>
  <si>
    <t>部门合理设置财务工作岗位，明确职责权限，并严格实行不相容岗位分离的，得2分。否则该项不得分。</t>
  </si>
  <si>
    <t>资金使用规范</t>
  </si>
  <si>
    <t>部门资金使用是否符合相关财务管理制度规定</t>
  </si>
  <si>
    <t>部门资金使用不符合相关财务管理制度规定的，发现一处扣1分，扣完为止。</t>
  </si>
  <si>
    <t>资产管理
（9分）</t>
  </si>
  <si>
    <t>人均资产变化率</t>
  </si>
  <si>
    <t>部门人均资产变化情况</t>
  </si>
  <si>
    <t>分级评分法</t>
  </si>
  <si>
    <t>部门人均资产变化率为X，区级预算单位人均资产变化率为N，则：X≤N，得1.5分；N＜X≤1.2N，得0.9分；1.2N＜X≤1.4N，得0.6分；X＞1.4N，得0.3分。部门人均资产增长率为X，同期区级财政收入增长率为N，则：X≤0，得1.5分；0＜X≤N，得0.9分；N＜X≤2N，得0.6分；X＞2N，不得分。</t>
  </si>
  <si>
    <t>资产利用率</t>
  </si>
  <si>
    <t>部门资产超最低使用年限情况</t>
  </si>
  <si>
    <t>部门办公家具超最低使用年限资产利用率=超最低使用年限的办公家具账面价值÷办公家具账面价值×100%。办公家具超最低使用年限资产利用率为X，区级预算单位平均值为N，则：X＞N，得1.5分；0.8N＜X≤N，得0.9分；0.6N＜X≤0.8N，得0.6分；X≤0.6N，得0.3分。部门办公设备超最低使用年限资产利用率=超最低使用年限的办公设备账面价值÷办公设备账面价值×100%。办公设备超最低使用年限资产利用率为X，区级预算单位平均值为N，则：X＞N，得1.5分；0.8N＜X≤N，得0.9分；0.6N＜X≤0.8N，得0.6分；X≤0.6N，得0.3分。</t>
  </si>
  <si>
    <t>资产盘活率</t>
  </si>
  <si>
    <t>部门闲置一年以上的资产盘活情况</t>
  </si>
  <si>
    <t>部门闲置资产占比变化率=(本年闲置资产账面价值÷本年总资产账面价值)÷(上一年度闲置资产账面价值÷上一年度总资产账面价值)×100%，变化率在60%以下的得2.4分，60%-80%的得1.8分，80-100%的得1.2分，100%以上的不得分。两年均无闲置资产或上年度有闲置资产评价年度无闲置资产的，该项指标得3分。</t>
  </si>
  <si>
    <t>采购管理
（6分）</t>
  </si>
  <si>
    <t>支持中小企业发展</t>
  </si>
  <si>
    <t>部门是否严格执行政府采购促进中小企业发展相关管理办法</t>
  </si>
  <si>
    <t>对适宜由中小企业提供的采购项目和采购包，预留采购份额专门面向中小企业采购，并在采购预算中单独列示，不符合要求的扣3分。</t>
  </si>
  <si>
    <t>采购执行率</t>
  </si>
  <si>
    <t>部门政府采购项目资金支付比例情况</t>
  </si>
  <si>
    <t>项目绩效
（35分）</t>
  </si>
  <si>
    <t>项目决策
（12分）</t>
  </si>
  <si>
    <t>决策程序</t>
  </si>
  <si>
    <t>部门预算项目设立是否按规定履行评估论证、申报程序</t>
  </si>
  <si>
    <t>该项指标得分=4-部门未履行事前评估程序的部门预算阶段项目（含一次性项目）数量÷部门预算阶段项目（含一次性项目）总数×100%×4。抽评的部门预算阶段项目（含一次性项目）总数10个以下的全部纳入，每增加5个多纳入1个，最多不超过30个，下同。若无部门预算阶段项目（含一次性项目），则主要查看部门预算项目整体决策程序。</t>
  </si>
  <si>
    <t>目标设置</t>
  </si>
  <si>
    <t>部门预算项目绩效目标与计划期内的任务量、预算安排的资金量匹配情况，绩效目标设置是否科学合理、规范完整、量化细化、预算匹配</t>
  </si>
  <si>
    <t>该项指标得分=4-绩效目标与计划期内的任务量、预算安排不相匹配的部门预算阶段项目（含一次性项目）数量÷部门预算阶段项目（含一次性项目）总数×100%×4。若无部门预算阶段项目（含一次性项目），则抽评涉及核心业务、资金量大的其他部门预算项目，下同。</t>
  </si>
  <si>
    <t>项目入库</t>
  </si>
  <si>
    <t>部门预算项目是否在规定时间完成项目入库</t>
  </si>
  <si>
    <t>该项指标得分=4-规定时间未入财政库部门预算阶段项目（含一次性项目）数量÷最终安排部门预算阶段项目（含一次性项目）总数×100%×4。规定时间以当年9月30日为准。</t>
  </si>
  <si>
    <t>项目执行
（12分）</t>
  </si>
  <si>
    <t>执行同向</t>
  </si>
  <si>
    <t>部门预算项目实际列支内容是否与绩效目标设置方向相符</t>
  </si>
  <si>
    <t>该项指标得分=4-实际列支内容与绩效目标设置方向不相符的部门预算阶段项目（含一次性项目）数量÷部门预算阶段项目（含一次性项目）总数×100%×4。</t>
  </si>
  <si>
    <t>项目调整</t>
  </si>
  <si>
    <t>部门预算项目是否采取对应调整措施</t>
  </si>
  <si>
    <t>该项指标得分=4-应采取未采取收回预算、调整目标等处置措施的部门预算阶段项目（含一次性项目）数量÷应采取收回预算、调整目标等处置措施的部门预算阶段项目（含一次性项目）总数×100%×4。</t>
  </si>
  <si>
    <t>执行结果</t>
  </si>
  <si>
    <t>部门预算项目预算执行情况</t>
  </si>
  <si>
    <t>该项指标得分=预算结余率小于10%的常年项目数量÷部门预算常年项目总数×100%×2+预算结余率小于10%的一次性项目和阶段项目数量÷部门预算一次性项目和阶段项目总数×100%×2。</t>
  </si>
  <si>
    <t>目标实现
（11分）</t>
  </si>
  <si>
    <t>目标完成</t>
  </si>
  <si>
    <t>部门预算项目绩效目标数量指标完成情况</t>
  </si>
  <si>
    <t>该项指标得分=完成绩效目标数量指标的部门预算阶段项目（含一次性项目）数量÷部门预算阶段项目（含一次性项目）总数×100%×4。</t>
  </si>
  <si>
    <t>目标偏离</t>
  </si>
  <si>
    <t>部门预算项目绩效目标数量指标实现程度与预期目标的偏离情况</t>
  </si>
  <si>
    <t>该项指标得分=已完成预期指标值的数量指标中偏离度在30%内的指标个数÷已完成预期指标值的数量指标个数×100%×4。偏离度=|（绩效指标实际完成值-设定预期指标值）÷设定预期指标值|。部门预算阶段项目（含一次性项目）绩效目标实际完成值偏离预期指标30%以上（含30%）的，不计分。</t>
  </si>
  <si>
    <t>实现效果</t>
  </si>
  <si>
    <t>部门预算项目绩效目标效益指标实施效果</t>
  </si>
  <si>
    <t>该项指标得分=完成绩效目标效益指标的部门预算阶段项目（含一次性项目）数量÷部门预算阶段项目（含一次性项目）总数×100%×3。</t>
  </si>
  <si>
    <t>得分小计</t>
  </si>
  <si>
    <t>扣分项
（10分）</t>
  </si>
  <si>
    <t>绩效管理存在问题</t>
  </si>
  <si>
    <t>预算绩效管理工作存在问题</t>
  </si>
  <si>
    <t>依据评价年度人大监督、巡视巡察、审计监督、财会监督等结果以及评价指标体系涉及各方面出现的问题，每有一个问题点扣1分，扣完为止。</t>
  </si>
  <si>
    <t>被评价部门配合度</t>
  </si>
  <si>
    <t>被评价对象工作配合情况</t>
  </si>
  <si>
    <t>评价工作开展过程中，被评价对象拖延推诿、提交资料不及时等拒不配合评价工作的，发现一处扣1分，扣完为止。</t>
  </si>
  <si>
    <t>项目预算申报准确性</t>
  </si>
  <si>
    <t>项目预算执行对照年初申报预算，比对是否存在虚假申报</t>
  </si>
  <si>
    <t>申报预算误差率控制在预算执行数的10%以内，超出10%的部分以每超预算执行数10%扣一分，扣完为止。</t>
  </si>
  <si>
    <t>扣分小计</t>
  </si>
  <si>
    <t>得分合计</t>
  </si>
  <si>
    <t>单位名称：攀枝花市东区残疾人联合会</t>
    <phoneticPr fontId="14" type="noConversion"/>
  </si>
  <si>
    <t>预算年度：2024</t>
    <phoneticPr fontId="14" type="noConversion"/>
  </si>
  <si>
    <t>预算偏离度</t>
    <phoneticPr fontId="14" type="noConversion"/>
  </si>
  <si>
    <t>预算资金</t>
    <phoneticPr fontId="14" type="noConversion"/>
  </si>
  <si>
    <t>支付资金</t>
    <phoneticPr fontId="14" type="noConversion"/>
  </si>
  <si>
    <t>回收资金</t>
    <phoneticPr fontId="14" type="noConversion"/>
  </si>
  <si>
    <t>支付环节未支付资金</t>
    <phoneticPr fontId="14" type="noConversion"/>
  </si>
  <si>
    <t>该项指标得分=（1-部门整体预算结余率）×100%×2。部门整体预算结余率=（当年财政收回金额-支付环节未支付金额）÷部门预算总金额×100%</t>
    <phoneticPr fontId="14" type="noConversion"/>
  </si>
  <si>
    <t>部门整体预算结余率</t>
    <phoneticPr fontId="14" type="noConversion"/>
  </si>
  <si>
    <t>残疾人康复履职效果</t>
    <phoneticPr fontId="14" type="noConversion"/>
  </si>
  <si>
    <t>残疾人就业、教育与扶贫履职效果</t>
    <phoneticPr fontId="14" type="noConversion"/>
  </si>
  <si>
    <t>残疾人一般事务管理履职效果</t>
    <phoneticPr fontId="14" type="noConversion"/>
  </si>
  <si>
    <t>残疾人量服履职效果</t>
    <phoneticPr fontId="14" type="noConversion"/>
  </si>
  <si>
    <t>上级资金</t>
    <phoneticPr fontId="14" type="noConversion"/>
  </si>
  <si>
    <t>办公家具账面价值</t>
    <phoneticPr fontId="14" type="noConversion"/>
  </si>
  <si>
    <t>超年限价值</t>
    <phoneticPr fontId="14" type="noConversion"/>
  </si>
  <si>
    <t>超设备</t>
    <phoneticPr fontId="14" type="noConversion"/>
  </si>
  <si>
    <t>设备</t>
    <phoneticPr fontId="14" type="noConversion"/>
  </si>
  <si>
    <t>1、《关于做好2024年中央和省级财政残疾人事业发展补助资金项目绩效管理工作的通知》（川残办〔2024〕24号）。
2、攀枝花市残联对中省资金二次分配会议纪要：2024年党组会议纪要第2期、第6期、第10期。
3、东区残联执行理事会方案、会议纪要（1-12月）。
4、摸底过程记录：无障碍改造登记表、申请审批表，燃油补贴申请审批表，健身示范点申报表、信息统计表，残疾儿童康复救助申请审批表，辅具适配名单及辅具名称汇总表，实用技术培训人员花名册，灵活就业申请审批表、补贴人员花名册，居家托养名单。</t>
    <phoneticPr fontId="14" type="noConversion"/>
  </si>
  <si>
    <t>可执行情况表（项目下达时间均在9.30日前）</t>
    <phoneticPr fontId="14" type="noConversion"/>
  </si>
  <si>
    <t>资金支付情况查询表（列支内容均与绩效目标设置方向相同）</t>
    <phoneticPr fontId="14" type="noConversion"/>
  </si>
  <si>
    <t>固定资产信息列表（无闲置资产）</t>
    <phoneticPr fontId="14" type="noConversion"/>
  </si>
  <si>
    <t>政府采购申报表</t>
    <phoneticPr fontId="14" type="noConversion"/>
  </si>
  <si>
    <t>该项指标得分=当年政府采购实际支付总金额÷（当年政府采购总预算数-当年已完成采购项目节约金额）×100%×3。</t>
    <phoneticPr fontId="14" type="noConversion"/>
  </si>
  <si>
    <t>当年政府采购总预算数</t>
    <phoneticPr fontId="14" type="noConversion"/>
  </si>
  <si>
    <t>政府采购申报表，采购合同，资金支付情况查询表（采购执行18万元，采购金额30万元）</t>
    <phoneticPr fontId="14" type="noConversion"/>
  </si>
  <si>
    <t>部门预算表，部门决算表，2024年资金执行情况表，2024年资金支付查询情况表，2025年资金支付查询情况表（支付2024年资金申请）</t>
    <phoneticPr fontId="14" type="noConversion"/>
  </si>
  <si>
    <t xml:space="preserve"> 本部门无自有收入，所有资金均为财政拨款</t>
    <phoneticPr fontId="14" type="noConversion"/>
  </si>
  <si>
    <t>2023年部门预算表（三公经费预算），2024年部门预算表（三公经费预算）2024年部门决算表</t>
    <phoneticPr fontId="14" type="noConversion"/>
  </si>
  <si>
    <t>东区残联内控制度</t>
    <phoneticPr fontId="14" type="noConversion"/>
  </si>
  <si>
    <t>我部门执行结果不适用比率分值法;我部门年初预算不能预估中央和省级资金（每年资金转移支付额度不定），预算按照市区两级按比例配套进行预算，中央和省级资金增加时资金结余量增大，中央和省级资金减少时资金结余量减少，故我部门不适用比率分值法。</t>
    <phoneticPr fontId="14" type="noConversion"/>
  </si>
  <si>
    <t>1、《攀枝花市东区残疾人事业发展补助资金2024年自评报告》、《中央转移支付区域（残疾人事业发展补助资金）绩效自评表》。
2、 攀枝花市东区残疾人联合会《2024年项目支出明细表》，《综合执行情况表》，《决算报表》，会计凭证。
3、攀枝花市东区残疾人联合会《2024年度残疾人事业发展补助资金绩效评估报告》，《转移支付区域（项目）绩效自评表》。
4、关于印发《四川省2024年困难重度残疾人家庭无障碍改造项目实施方案》的通知，关于印发《攀枝花市2024年困难重度残疾人家庭无障碍改造项目实施方案》的通知（残联便签〔2024〕-6），关于印发《攀枝花市东区2024年困难重度残疾人家庭无障碍改造项目实施方案》的通知（攀东残联〔2024〕8号），无障碍改造登记表、申请审批表、公示表、评估报价表、验收表、改造前后照片。
5、关于印发《攀枝花市2024年残疾人机动轮椅车燃油补贴项目实施方案》的通知（残联便签〔2024〕-7），关于印发《攀枝花市东区2024年残疾人机动轮椅车燃油补贴发放及申报方案》的通知，燃油补贴申请审批表、发放名单、公示表。
6、关于印发《攀枝花市2024年残疾人全民健身活动项目实施方案》的通知（残联便签〔2024〕-9），关于印发《攀枝花市东区2024年残疾人全民健身活动项目实施方案》的通知，全民健身活动方案、签到表、简报、照片。
7、关于印发《攀枝花市2024年重度残疾人文化进家庭“五个一”项目实施方案》的通知（残联便签〔2024〕-10），关于印发《攀枝花市东区残疾人联合会2024年残疾人文化进家庭“五个一”活动方案》的通知，“五个一”活动方案、签到表、简报、照片。
8、关于印发《攀枝花市2024年残疾人自强健身示范点升级建设项目实施方案》的通知（残联便签〔2024〕-11），关于印发《东区残联2024残疾人自强健身示范点升级建设项目实施方案》的通知，攀枝花市东区残疾人自强健身示范点管理办法（试行），健身示范点申报表、信息统计表、活动计划、活动方案、签到表、简报、照片。
9、《四川省残疾人联合会关于印发四川省残疾人联合会关于支持攀枝花市残疾人事业高质量发展促进残疾人共同富裕的实施意见的通知》（川残办〔2023〕47号，关于印发《2024年残疾人康复工作安排》的通知（残联便签〔2024〕-5），《攀枝花市人民政府关于建立残疾儿童康复救助制度的实施意见》（攀府发〔2019〕5号），关于印发《攀枝花市残疾儿童康复救助定点服务机构管理实施办法（试行）》的通知（攀残联〔2024〕14号），《关于认定“攀枝花市残疾儿童康复手术救助定点服务机构”的通知》（攀残联〔2024〕26号），攀枝花市东区残疾人联合会2024年残疾儿童康复方案，残疾儿童康复救助申请审批表、花名册、年底检查回访表、季度检查记录表，各定点康复机构服务协议、残疾儿童康复公示表。
10、关于印发《攀枝花市残疾人基本辅助器具适配补贴实施方案》的通知（攀残规〔2023〕1号），辅具适配名单及辅具名称汇总表，各街道（镇）辅具回访表、辅具适配公示表。
11、关于印发《攀枝花市“十四五”农村困难残疾人实用技术培训项目实施方案》的通知（攀残联〔2022〕24号），《攀枝花市残疾人联合会关于印发2024年度残疾人托养服务、技能和实用技术培训、居家灵活就业、辅助性就业机构一次性建设补贴等项目实施方案的通知》（攀残联〔2024〕12号），攀枝花市残疾人联合会关于印发《攀枝花市“十四五”阳光家园计划-智力、精神和重度肢体残疾人托养服务项目实施方案》的通知（攀残联〔2022〕41号），攀枝花市东区残联2024年度残疾人职业技能和农村残疾人实用技术培训项目实施方案，攀枝花市东区残联2024年度支持残疾人居家灵活就业项目实施方案，攀枝花市东区残联2024年度阳光家园计划—智力、精神和重度肢体残疾人托养服务实施方案，实用技术培训机构比选资料、培训人员花名册、学员资料、考核报告、农村实用技术物资发放清单、工作检查记录、考勤表、集中培训照片、入户视频照片，灵活就</t>
    <phoneticPr fontId="14" type="noConversion"/>
  </si>
  <si>
    <t>1、《攀枝花市东区残疾人事业发展补助资金2024年自评报告》、《中央转移支付区域（残疾人事业发展补助资金）绩效自评表》。
2、 攀枝花市东区残疾人联合会《2024年项目支出明细表》，《综合执行情况表》，《决算报表》，会计凭证。
3、攀枝花市东区残疾人联合会《2024年度残疾人事业发展补助资金绩效评估报告》，《转移支付区域（项目）绩效自评表》。
4、关于印发《四川省2024年困难重度残疾人家庭无障碍改造项目实施方案》的通知，关于印发《攀枝花市2024年困难重度残疾人家庭无障碍改造项目实施方案》的通知（残联便签〔2024〕-6），关于印发《攀枝花市东区2024年困难重度残疾人家庭无障碍改造项目实施方案》的通知（攀东残联〔2024〕8号），无障碍改造登记表、申请审批表、公示表、评估报价表、验收表、改造前后照片。
5、关于印发《攀枝花市2024年残疾人机动轮椅车燃油补贴项目实施方案》的通知（残联便签〔2024〕-7），关于印发《攀枝花市东区2024年残疾人机动轮椅车燃油补贴发放及申报方案》的通知，燃油补贴申请审批表、发放名单、公示表。
6、关于印发《攀枝花市2024年残疾人全民健身活动项目实施方案》的通知（残联便签〔2024〕-9），关于印发《攀枝花市东区2024年残疾人全民健身活动项目实施方案》的通知，全民健身活动方案、签到表、简报、照片。
7、关于印发《攀枝花市2024年重度残疾人文化进家庭“五个一”项目实施方案》的通知（残联便签〔2024〕-10），关于印发《攀枝花市东区残疾人联合会2024年残疾人文化进家庭“五个一”活动方案》的通知，“五个一”活动方案、签到表、简报、照片。
8、关于印发《攀枝花市2024年残疾人自强健身示范点升级建设项目实施方案》的通知（残联便签〔2024〕-11），关于印发《东区残联2024残疾人自强健身示范点升级建设项目实施方案》的通知，攀枝花市东区残疾人自强健身示范点管理办法（试行），健身示范点申报表、信息统计表、活动计划、活动方案、签到表、简报、照片。
9、《四川省残疾人联合会关于印发四川省残疾人联合会关于支持攀枝花市残疾人事业高质量发展促进残疾人共同富裕的实施意见的通知》（川残办〔2023〕47号，关于印发《2024年残疾人康复工作安排》的通知（残联便签〔2024〕-5），《攀枝花市人民政府关于建立残疾儿童康复救助制度的实施意见》（攀府发〔2019〕5号），关于印发《攀枝花市残疾儿童康复救助定点服务机构管理实施办法（试行）》的通知（攀残联〔2024〕14号），《关于认定“攀枝花市残疾儿童康复手术救助定点服务机构”的通知》（攀残联〔2024〕26号），攀枝花市东区残疾人联合会2024年残疾儿童康复方案，残疾儿童康复救助申请审批表、花名册、年底检查回访表、季度检查记录表，各定点康复机构服务协议、残疾儿童康复公示表。
10、关于印发《攀枝花市残疾人基本辅助器具适配补贴实施方案》的通知（攀残规〔2023〕1号），辅具适配名单及辅具名称汇总表，各街道（镇）辅具回访表、辅具适配公示表。
11、关于印发《攀枝花市“十四五”农村困难残疾人实用技术培训项目实施方案》的通知（攀残联〔2022〕24号），《攀枝花市残疾人联合会关于印发2024年度残疾人托养服务、技能和实用技术培训、居家灵活就业、辅助性就业机构一次性建设补贴等项目实施方案的通知》（攀残联〔2024〕12号），攀枝花市残疾人联合会关于印发《攀枝花市“十四五”阳光家园计划-智力、精神和重度肢体残疾人托养服务项目实施方案》的通知（攀残联〔2022〕41号），攀枝花市东区残联2024年度残疾人职业技能和农村残疾人实用技术培训项目实施方案，攀枝花市东区残联2024年度支持残疾人居家灵活就业项目实施方案，攀枝花市东区残联2024年度阳光家园计划—智力、精神和重度肢体残疾人托养服务实施方案，实用技术培训机构比选资料、培训人员花名册、学员资料、考核报告、农村实用技术物资发放清单、工作检查记录、考勤表、集中培训照片、入户视频照片，灵活就
9、关于印发《攀枝花市残疾人基本辅助器具适配补贴实施方案》的通知（攀残规〔2023〕1号），辅具适配名单及辅具名称汇总表，各街道（镇）辅具回访表、辅具适配公示表。
10、关于印发《攀枝花市“十四五”农村困难残疾人实用技术培训项目实施方案》的通知（攀残联〔2022〕24号），《攀枝花市残疾人联合会关于印发2024年度残疾人托养服务、技能和实用技术培训、居家灵活就业、辅助性就业机构一次性建设补贴等项目实施方案的通知》（攀残联〔2024〕12号），攀枝花市残疾人联合会关于印发《攀枝花市“十四五”阳光家园计划-智力、精神和重度肢体残疾人托养服务项目实施方案》的通知（攀残联〔2022〕41号），攀枝花市东区残联2024年度残疾人职业技能和农村残疾人实用技术培训项目实施方案，攀枝花市东区残联2024年度支持残疾人居家灵活就业项目实施方案，攀枝花市东区残联2024年度阳光家园计划—智力、精神和重度肢体残疾人托养服务实施方案，实用技术培训机构比选资料、培训人员花名册、学员资料、考核报告、农村实用技术物资发放清单、工作检查记录、考勤表、集中培训照片、入户视频照片，灵活就业申请审批表、补贴人员花名册、公示名单，居家托养名单招标资料、合同、公示名单、服务协议（知情告知书）、上门服务评分表、托养服务记录表。</t>
    <phoneticPr fontId="14" type="noConversion"/>
  </si>
  <si>
    <t>可执行情况表</t>
    <phoneticPr fontId="14" type="noConversion"/>
  </si>
  <si>
    <t>1、《四川省残疾人联合会关于做好2024年中央和省级残疾人事业发展补助资金财务管理工作的通知》（川残函〔2024〕8号）。
2、《可执行指标执行情况表》(2024)，攀枝花市东区残疾人联合会《2024年度残疾人事业发展补助资金绩效评估报告》，《转移支付区域（项目）绩效自评表》，《2024年项目支出明细表》，《综合执行情况表》，《决算报表》，会计凭证。
3、关于印发《四川省2024年困难重度残疾人家庭无障碍改造项目实施方案》的通知，关于印发《攀枝花市2024年困难重度残疾人家庭无障碍改造项目实施方案》的通知（残联便签〔2024〕-6），关于印发《攀枝花市东区2024年困难重度残疾人家庭无障碍改造项目实施方案》的通知（攀东残联〔2024〕8号），无障碍改造登记表、申请审批表、公示表、评估报价表、验收表、改造前后照片。
4、关于印发《攀枝花市2024年残疾人机动轮椅车燃油补贴项目实施方案》的通知（残联便签〔2024〕-7），关于印发《攀枝花市东区2024年残疾人机动轮椅车燃油补贴发放及申报方案》的通知，燃油补贴申请审批表、发放名单、公示表。
5、关于印发《攀枝花市2024年残疾人全民健身活动项目实施方案》的通知（残联便签〔2024〕-9），关于印发《攀枝花市东区2024年残疾人全民健身活动项目实施方案》的通知，全民健身活动方案、签到表、简报、照片。
6、关于印发《攀枝花市2024年重度残疾人文化进家庭“五个一”项目实施方案》的通知（残联便签〔2024〕-10），关于印发《攀枝花市东区残疾人联合会2024年残疾人文化进家庭“五个一”活动方案》的通知，“五个一”活动方案、签到表、简报、照片。
7、关于印发《攀枝花市2024年残疾人自强健身示范点升级建设项目实施方案》的通知（残联便签〔2024〕-11），关于印发《东区残联2024残疾人自强健身示范点升级建设项目实施方案》的通知，攀枝花市东区残疾人自强健身示范点管理办法（试行），健身示范点申报表、信息统计表、活动计划、活动方案、签到表、简报、照片。
8、《四川省残疾人联合会关于印发四川省残疾人联合会关于支持攀枝花市残疾人事业高质量发展促进残疾人共同富裕的实施意见的通知》（川残办〔2023〕47号，关于印发《2024年残疾人康复工作安排》的通知（残联便签〔2024〕-5），《攀枝花市人民政府关于建立残疾儿童康复救助制度的实施意见》（攀府发〔2019〕5号），关于印发《攀枝花市残疾儿童康复救助定点服务机构管理实施办法（试行）》的通知（攀残联〔2024〕14号），《关于认定“攀枝花市残疾儿童康复手术救助定点服务机构”的通知》（攀残联〔2024〕26号），攀枝花市东区残疾人联合会2024年残疾儿童康复方案，残疾儿童康复救助申请审批表、花名册、年底检查回访表、季度检查记录表，各定点康复机构服务协议、残疾儿童康复公示表。
9、关于印发《攀枝花市残疾人基本辅助器具适配补贴实施方案》的通知（攀残规〔2023〕1号），辅具适配名单及辅具名称汇总表，各街道（镇）辅具回访表、辅具适配公示表。
10、关于印发《攀枝花市“十四五”农村困难残疾人实用技术培训项目实施方案》的通知（攀残联〔2022〕24号），《攀枝花市残疾人联合会关于印发2024年度残疾人托养服务、技能和实用技术培训、居家灵活就业、辅助性就业机构一次性建设补贴等项目实施方案的通知》（攀残联〔2024〕12号），攀枝花市残疾人联合会关于印发《攀枝花市“十四五”阳光家园计划-智力、精神和重度肢体残疾人托养服务项目实施方案》的通知（攀残联〔2022〕41号），攀枝花市东区残联2024年度残疾人职业技能和农村残疾人实用技术培训项目实施方案，攀枝花市东区残联2024年度支持残疾人居家灵活就业项目实施方案，攀枝花市东区残联2024年度阳光家园计划—智力、精神和重度肢体残疾人托养服务实施方案，实用技术培训机构比选资料、培训人员花名册、学员资料、考核报告、农村实用技术物资发放清单、工作检查记录、考勤表、集中培训照片、入户视频照片，灵活</t>
    <phoneticPr fontId="14" type="noConversion"/>
  </si>
  <si>
    <t>1.资产盘点单 2.2024预算表</t>
    <phoneticPr fontId="14" type="noConversion"/>
  </si>
  <si>
    <t>1.东区2024年度部门预算项目支出绩效评价自评表（残疾人康复）2.攀枝花市东区残疾人联合会《2024年项目支出明细表》，《综合执行情况表》，《决算报表》，会计凭证。3、攀枝花市东区残疾人联合会《2024年度残疾人事业发展补助资金绩效评估报告》，《转移支付区域（项目）绩效自评表》。</t>
    <phoneticPr fontId="14" type="noConversion"/>
  </si>
  <si>
    <t>1.东区2024年度部门预算项目支出绩效评价自评表（残疾人就业、教育与扶贫）2.攀枝花市东区残疾人联合会《2024年项目支出明细表》，《综合执行情况表》，《决算报表》，会计凭证。3、攀枝花市东区残疾人联合会《2024年度残疾人事业发展补助资金绩效评估报告》，《转移支付区域（项目）绩效自评表》。</t>
    <phoneticPr fontId="14" type="noConversion"/>
  </si>
  <si>
    <t>1.东区2024年度部门预算项目支出绩效评价自评表（残疾人管理事务）2.攀枝花市东区残疾人联合会《2024年项目支出明细表》，《综合执行情况表》，《决算报表》，会计凭证。3、攀枝花市东区残疾人联合会《2024年度残疾人事业发展补助资金绩效评估报告》，《转移支付区域（项目）绩效自评表》。</t>
    <phoneticPr fontId="14" type="noConversion"/>
  </si>
  <si>
    <t>1.东区2024年度部门预算项目支出绩效评价自评表（残疾人量服）2.攀枝花市东区残疾人联合会《2024年项目支出明细表》，《综合执行情况表》，《决算报表》，会计凭证。3、攀枝花市东区残疾人联合会《2024年度残疾人事业发展补助资金绩效评估报告》，《转移支付区域（项目）绩效自评表》。</t>
    <phoneticPr fontId="14" type="noConversion"/>
  </si>
  <si>
    <t>1、财政厅下达资金文件：根据《财政厅关于下达2024年省级财政残疾人事业发展补助资金的通知》（川财社〔2024〕21号），《财政厅关于下达2024年中央财政残疾人事业发展补助资金的通知》（川财社〔2024〕41号）。                                                                                
2、《攀枝花市财政局关于下达2024年中央和省级残疾人事业发展补助资金的通知》（攀财资社〔2024〕20号），《攀枝花市财政局关于下达2024年省级残疾人事业发展补助资金的通知》（攀财资社〔2024〕64号），《攀枝花市财政局关于下达2024年中央和省级残疾人事业发展补助资金的通知》（攀财资社〔2024〕98号），《攀枝花市财政局关于下达2024年市级残疾人事业发展补助资金的通知》（攀财资社〔2024〕89号）。                                                                                  3、攀枝花市残联系统中省资金执行进度统计表。
4、《攀枝花市东区残疾人事业发展补助资金2024年自评报告》，《中央转移支付区域（残疾人事业发展补助资金）绩效自评表》，攀枝花市东区残疾人联合会《2024年项目支出明细表》，《2024年度决算报表》，《综合执行情况表》。</t>
    <phoneticPr fontId="14" type="noConversion"/>
  </si>
</sst>
</file>

<file path=xl/styles.xml><?xml version="1.0" encoding="utf-8"?>
<styleSheet xmlns="http://schemas.openxmlformats.org/spreadsheetml/2006/main">
  <numFmts count="1">
    <numFmt numFmtId="176" formatCode="0_ "/>
  </numFmts>
  <fonts count="17">
    <font>
      <sz val="11"/>
      <color theme="1"/>
      <name val="宋体"/>
      <charset val="134"/>
      <scheme val="minor"/>
    </font>
    <font>
      <sz val="10"/>
      <color theme="1"/>
      <name val="宋体"/>
      <charset val="134"/>
      <scheme val="minor"/>
    </font>
    <font>
      <b/>
      <sz val="11"/>
      <color theme="1"/>
      <name val="宋体"/>
      <charset val="134"/>
      <scheme val="minor"/>
    </font>
    <font>
      <b/>
      <sz val="10"/>
      <color theme="1"/>
      <name val="宋体"/>
      <charset val="134"/>
    </font>
    <font>
      <sz val="10"/>
      <name val="宋体"/>
      <charset val="134"/>
      <scheme val="minor"/>
    </font>
    <font>
      <b/>
      <sz val="10"/>
      <color theme="1"/>
      <name val="宋体"/>
      <charset val="134"/>
      <scheme val="minor"/>
    </font>
    <font>
      <sz val="12"/>
      <color theme="1"/>
      <name val="宋体"/>
      <charset val="134"/>
      <scheme val="minor"/>
    </font>
    <font>
      <sz val="12"/>
      <color theme="1"/>
      <name val="黑体"/>
      <charset val="134"/>
    </font>
    <font>
      <sz val="10"/>
      <name val="黑体"/>
      <charset val="134"/>
    </font>
    <font>
      <sz val="10"/>
      <name val="宋体"/>
      <charset val="134"/>
    </font>
    <font>
      <sz val="18"/>
      <name val="方正小标宋简体"/>
      <charset val="134"/>
    </font>
    <font>
      <b/>
      <sz val="10"/>
      <name val="宋体"/>
      <charset val="134"/>
    </font>
    <font>
      <b/>
      <sz val="10"/>
      <name val="宋体"/>
      <charset val="134"/>
      <scheme val="minor"/>
    </font>
    <font>
      <b/>
      <sz val="12"/>
      <color theme="1"/>
      <name val="宋体"/>
      <charset val="134"/>
      <scheme val="minor"/>
    </font>
    <font>
      <sz val="9"/>
      <name val="宋体"/>
      <charset val="134"/>
      <scheme val="minor"/>
    </font>
    <font>
      <sz val="10"/>
      <color theme="1"/>
      <name val="宋体"/>
      <family val="3"/>
      <charset val="134"/>
      <scheme val="minor"/>
    </font>
    <font>
      <sz val="10"/>
      <name val="宋体"/>
      <family val="3"/>
      <charset val="13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85">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horizontal="center" vertical="center" wrapText="1"/>
    </xf>
    <xf numFmtId="0" fontId="1" fillId="0" borderId="0" xfId="0" applyFont="1" applyFill="1" applyAlignment="1">
      <alignment horizontal="center" vertical="center" wrapText="1"/>
    </xf>
    <xf numFmtId="0" fontId="6" fillId="0" borderId="0" xfId="0" applyFont="1" applyFill="1" applyAlignment="1"/>
    <xf numFmtId="0" fontId="1"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wrapText="1"/>
    </xf>
    <xf numFmtId="0" fontId="9" fillId="0" borderId="0" xfId="0" applyFont="1" applyFill="1" applyAlignment="1">
      <alignment horizontal="center" vertical="center" wrapText="1" shrinkToFit="1"/>
    </xf>
    <xf numFmtId="0" fontId="9" fillId="0" borderId="0" xfId="0" applyFont="1" applyFill="1" applyAlignment="1">
      <alignment horizontal="left" vertical="center" wrapText="1" shrinkToFit="1"/>
    </xf>
    <xf numFmtId="0" fontId="9" fillId="0" borderId="0" xfId="0" applyFont="1" applyFill="1" applyAlignment="1">
      <alignment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9" fillId="0" borderId="1" xfId="0" applyFont="1" applyFill="1" applyBorder="1" applyAlignment="1">
      <alignment horizontal="left" vertical="center" wrapText="1" shrinkToFit="1"/>
    </xf>
    <xf numFmtId="0" fontId="1" fillId="0" borderId="1" xfId="0" applyFont="1" applyFill="1" applyBorder="1" applyAlignment="1">
      <alignment horizontal="center" vertical="center"/>
    </xf>
    <xf numFmtId="0" fontId="9" fillId="0" borderId="1" xfId="0" applyFont="1" applyFill="1" applyBorder="1" applyAlignment="1">
      <alignment vertical="center" wrapText="1"/>
    </xf>
    <xf numFmtId="0" fontId="4"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176" fontId="1" fillId="0" borderId="1" xfId="0" applyNumberFormat="1" applyFont="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vertical="center" wrapText="1" shrinkToFit="1"/>
    </xf>
    <xf numFmtId="176" fontId="5" fillId="0" borderId="1" xfId="0" applyNumberFormat="1" applyFont="1" applyBorder="1" applyAlignment="1">
      <alignment horizontal="center" vertical="center"/>
    </xf>
    <xf numFmtId="0" fontId="12" fillId="0" borderId="7" xfId="0" applyFont="1" applyFill="1" applyBorder="1" applyAlignment="1">
      <alignment vertical="center" wrapText="1"/>
    </xf>
    <xf numFmtId="0" fontId="12" fillId="0" borderId="1" xfId="0" applyFont="1" applyFill="1" applyBorder="1" applyAlignment="1">
      <alignment vertical="center" wrapText="1"/>
    </xf>
    <xf numFmtId="0" fontId="5" fillId="0" borderId="1" xfId="0" applyFont="1" applyFill="1" applyBorder="1" applyAlignment="1">
      <alignment vertical="center" wrapText="1"/>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4" fillId="0" borderId="1" xfId="0" applyFont="1" applyFill="1" applyBorder="1" applyAlignment="1">
      <alignment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1"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11" fillId="0" borderId="1" xfId="0" applyFont="1" applyFill="1" applyBorder="1" applyAlignment="1">
      <alignment horizontal="center" vertical="center" wrapText="1"/>
    </xf>
    <xf numFmtId="0" fontId="9" fillId="0" borderId="1" xfId="0" applyFont="1" applyFill="1" applyBorder="1" applyAlignment="1">
      <alignment horizontal="left" vertical="center" wrapText="1" shrinkToFit="1"/>
    </xf>
    <xf numFmtId="0" fontId="12" fillId="0" borderId="1" xfId="0" applyFont="1" applyFill="1" applyBorder="1" applyAlignment="1">
      <alignment horizontal="center" vertical="center" wrapText="1"/>
    </xf>
    <xf numFmtId="0" fontId="15" fillId="0" borderId="0" xfId="0" applyFont="1" applyFill="1" applyAlignment="1">
      <alignment vertical="center"/>
    </xf>
    <xf numFmtId="0" fontId="16" fillId="0" borderId="1" xfId="0" applyFont="1" applyFill="1" applyBorder="1" applyAlignment="1">
      <alignment horizontal="left" vertical="center" wrapText="1" shrinkToFit="1"/>
    </xf>
    <xf numFmtId="0" fontId="16" fillId="0" borderId="1" xfId="0" applyFont="1" applyFill="1" applyBorder="1" applyAlignment="1">
      <alignment horizontal="center" vertical="center" wrapText="1" shrinkToFit="1"/>
    </xf>
    <xf numFmtId="0" fontId="9" fillId="0" borderId="1" xfId="0" applyFont="1" applyFill="1" applyBorder="1" applyAlignment="1">
      <alignment horizontal="left" vertical="top" wrapText="1" shrinkToFit="1"/>
    </xf>
    <xf numFmtId="0" fontId="1" fillId="0" borderId="1" xfId="0" applyFont="1" applyFill="1" applyBorder="1" applyAlignment="1">
      <alignment vertical="top" wrapText="1"/>
    </xf>
    <xf numFmtId="0" fontId="10"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0" fontId="11" fillId="0" borderId="2" xfId="0" applyFont="1" applyFill="1" applyBorder="1" applyAlignment="1">
      <alignment horizontal="center" vertical="center" wrapText="1" shrinkToFit="1"/>
    </xf>
    <xf numFmtId="0" fontId="11" fillId="0" borderId="4" xfId="0" applyFont="1" applyFill="1" applyBorder="1" applyAlignment="1">
      <alignment horizontal="center" vertical="center" wrapText="1" shrinkToFit="1"/>
    </xf>
    <xf numFmtId="0" fontId="13" fillId="0" borderId="0" xfId="0" applyFont="1" applyFill="1" applyAlignment="1">
      <alignment horizontal="center"/>
    </xf>
    <xf numFmtId="0" fontId="13" fillId="0" borderId="0" xfId="0" applyFont="1" applyFill="1" applyAlignment="1">
      <alignment horizontal="left" wrapText="1"/>
    </xf>
    <xf numFmtId="0" fontId="13" fillId="0" borderId="0" xfId="0" applyFont="1" applyFill="1" applyAlignment="1">
      <alignment horizontal="left"/>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shrinkToFit="1"/>
    </xf>
    <xf numFmtId="0" fontId="9" fillId="0" borderId="1" xfId="0" applyFont="1" applyFill="1" applyBorder="1" applyAlignment="1">
      <alignment horizontal="left" vertical="center" wrapText="1" shrinkToFi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1" xfId="0" applyFont="1" applyFill="1" applyBorder="1" applyAlignment="1">
      <alignment horizontal="left" vertical="top"/>
    </xf>
    <xf numFmtId="0" fontId="2" fillId="0" borderId="1" xfId="0" applyFont="1" applyFill="1" applyBorder="1" applyAlignment="1">
      <alignment horizontal="center" vertical="top"/>
    </xf>
    <xf numFmtId="10" fontId="0" fillId="0" borderId="1" xfId="0" applyNumberFormat="1" applyFill="1" applyBorder="1" applyAlignment="1">
      <alignment horizontal="center" vertical="center"/>
    </xf>
    <xf numFmtId="0" fontId="15" fillId="0" borderId="1" xfId="0" applyFont="1" applyFill="1" applyBorder="1" applyAlignment="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Q51"/>
  <sheetViews>
    <sheetView topLeftCell="A12" workbookViewId="0">
      <pane xSplit="2" ySplit="7" topLeftCell="C19" activePane="bottomRight" state="frozen"/>
      <selection activeCell="A12" sqref="A12"/>
      <selection pane="topRight" activeCell="C12" sqref="C12"/>
      <selection pane="bottomLeft" activeCell="A19" sqref="A19"/>
      <selection pane="bottomRight" activeCell="A6" sqref="A1:XFD1048576"/>
    </sheetView>
  </sheetViews>
  <sheetFormatPr defaultColWidth="9" defaultRowHeight="12"/>
  <cols>
    <col min="1" max="1" width="9.125" style="9" customWidth="1"/>
    <col min="2" max="2" width="9.5" style="9" customWidth="1"/>
    <col min="3" max="3" width="12.875" style="9" customWidth="1"/>
    <col min="4" max="4" width="5.75" style="9" customWidth="1"/>
    <col min="5" max="5" width="21.625" style="1" customWidth="1"/>
    <col min="6" max="6" width="7.625" style="1" customWidth="1"/>
    <col min="7" max="7" width="38.875" style="1" customWidth="1"/>
    <col min="8" max="8" width="5.875" style="9" customWidth="1"/>
    <col min="9" max="9" width="92.75" style="1" customWidth="1"/>
    <col min="10" max="10" width="7.375" style="1" customWidth="1"/>
    <col min="11" max="11" width="9" style="1"/>
    <col min="12" max="12" width="18" style="1" customWidth="1"/>
    <col min="13" max="16384" width="9" style="1"/>
  </cols>
  <sheetData>
    <row r="1" spans="1:10" ht="27" customHeight="1">
      <c r="A1" s="10" t="s">
        <v>0</v>
      </c>
      <c r="B1" s="11"/>
      <c r="C1" s="12"/>
      <c r="D1" s="12"/>
      <c r="E1" s="13"/>
      <c r="F1" s="13"/>
      <c r="G1" s="14"/>
    </row>
    <row r="2" spans="1:10" ht="33.950000000000003" customHeight="1">
      <c r="A2" s="53" t="s">
        <v>1</v>
      </c>
      <c r="B2" s="53"/>
      <c r="C2" s="53"/>
      <c r="D2" s="53"/>
      <c r="E2" s="53"/>
      <c r="F2" s="53"/>
      <c r="G2" s="53"/>
      <c r="H2" s="53"/>
      <c r="I2" s="53"/>
      <c r="J2" s="53"/>
    </row>
    <row r="3" spans="1:10" s="2" customFormat="1" ht="23.1" customHeight="1">
      <c r="A3" s="53"/>
      <c r="B3" s="53"/>
      <c r="C3" s="53"/>
      <c r="D3" s="53"/>
      <c r="E3" s="53"/>
      <c r="F3" s="53"/>
      <c r="G3" s="53"/>
      <c r="H3" s="53"/>
      <c r="I3" s="53"/>
      <c r="J3" s="53"/>
    </row>
    <row r="4" spans="1:10" s="3" customFormat="1" ht="41.1" customHeight="1">
      <c r="A4" s="54" t="s">
        <v>119</v>
      </c>
      <c r="B4" s="54"/>
      <c r="C4" s="54"/>
      <c r="D4" s="54"/>
      <c r="E4" s="55"/>
      <c r="F4" s="55"/>
      <c r="G4" s="81" t="s">
        <v>2</v>
      </c>
      <c r="H4" s="82"/>
      <c r="I4" s="81"/>
      <c r="J4" s="81"/>
    </row>
    <row r="5" spans="1:10" s="3" customFormat="1" ht="41.1" customHeight="1">
      <c r="A5" s="54" t="s">
        <v>120</v>
      </c>
      <c r="B5" s="54"/>
      <c r="C5" s="54"/>
      <c r="D5" s="54"/>
      <c r="E5" s="55"/>
      <c r="F5" s="55"/>
      <c r="G5" s="81"/>
      <c r="H5" s="82"/>
      <c r="I5" s="81"/>
      <c r="J5" s="81"/>
    </row>
    <row r="6" spans="1:10" s="3" customFormat="1" ht="27" customHeight="1">
      <c r="A6" s="56" t="s">
        <v>3</v>
      </c>
      <c r="B6" s="56"/>
      <c r="C6" s="56"/>
      <c r="D6" s="54" t="s">
        <v>4</v>
      </c>
      <c r="E6" s="54"/>
      <c r="F6" s="54"/>
      <c r="G6" s="15" t="s">
        <v>5</v>
      </c>
      <c r="H6" s="54" t="s">
        <v>6</v>
      </c>
      <c r="I6" s="54"/>
      <c r="J6" s="54"/>
    </row>
    <row r="7" spans="1:10" s="2" customFormat="1" ht="27" customHeight="1">
      <c r="A7" s="56"/>
      <c r="B7" s="54" t="s">
        <v>7</v>
      </c>
      <c r="C7" s="54"/>
      <c r="D7" s="17" t="s">
        <v>8</v>
      </c>
      <c r="E7" s="57">
        <v>484.13</v>
      </c>
      <c r="F7" s="57"/>
      <c r="G7" s="18">
        <v>0</v>
      </c>
      <c r="H7" s="57"/>
      <c r="I7" s="57"/>
      <c r="J7" s="57"/>
    </row>
    <row r="8" spans="1:10" s="2" customFormat="1" ht="45" customHeight="1">
      <c r="A8" s="56"/>
      <c r="B8" s="54"/>
      <c r="C8" s="54"/>
      <c r="D8" s="17" t="s">
        <v>9</v>
      </c>
      <c r="E8" s="57">
        <v>180.55</v>
      </c>
      <c r="F8" s="57"/>
      <c r="G8" s="18">
        <v>15.6</v>
      </c>
      <c r="H8" s="57"/>
      <c r="I8" s="57"/>
      <c r="J8" s="57"/>
    </row>
    <row r="9" spans="1:10" s="2" customFormat="1" ht="27" customHeight="1">
      <c r="A9" s="56"/>
      <c r="B9" s="54" t="s">
        <v>10</v>
      </c>
      <c r="C9" s="54"/>
      <c r="D9" s="17" t="s">
        <v>8</v>
      </c>
      <c r="E9" s="57">
        <v>1.25</v>
      </c>
      <c r="F9" s="57"/>
      <c r="G9" s="18"/>
      <c r="H9" s="57"/>
      <c r="I9" s="57"/>
      <c r="J9" s="57"/>
    </row>
    <row r="10" spans="1:10" s="3" customFormat="1" ht="27" customHeight="1">
      <c r="A10" s="56"/>
      <c r="B10" s="54"/>
      <c r="C10" s="54"/>
      <c r="D10" s="17" t="s">
        <v>11</v>
      </c>
      <c r="E10" s="57"/>
      <c r="F10" s="57"/>
      <c r="G10" s="18"/>
      <c r="H10" s="57"/>
      <c r="I10" s="57"/>
      <c r="J10" s="57"/>
    </row>
    <row r="11" spans="1:10" s="3" customFormat="1" ht="27" customHeight="1">
      <c r="A11" s="56"/>
      <c r="B11" s="54" t="s">
        <v>12</v>
      </c>
      <c r="C11" s="54"/>
      <c r="D11" s="17" t="s">
        <v>8</v>
      </c>
      <c r="E11" s="57">
        <f>SUM(E7+E9)</f>
        <v>485.38</v>
      </c>
      <c r="F11" s="57"/>
      <c r="G11" s="18">
        <f>SUM(G7+G9)</f>
        <v>0</v>
      </c>
      <c r="H11" s="57">
        <f>SUM(H7+H9)</f>
        <v>0</v>
      </c>
      <c r="I11" s="57"/>
      <c r="J11" s="57"/>
    </row>
    <row r="12" spans="1:10" s="3" customFormat="1" ht="27" customHeight="1">
      <c r="A12" s="56"/>
      <c r="B12" s="54"/>
      <c r="C12" s="54"/>
      <c r="D12" s="17" t="s">
        <v>11</v>
      </c>
      <c r="E12" s="57">
        <f>E8+E10</f>
        <v>180.55</v>
      </c>
      <c r="F12" s="57"/>
      <c r="G12" s="18">
        <f>G8+G10</f>
        <v>15.6</v>
      </c>
      <c r="H12" s="57">
        <f>H8+H10</f>
        <v>0</v>
      </c>
      <c r="I12" s="57"/>
      <c r="J12" s="57"/>
    </row>
    <row r="13" spans="1:10" s="3" customFormat="1" ht="27" customHeight="1">
      <c r="A13" s="56"/>
      <c r="B13" s="54" t="s">
        <v>13</v>
      </c>
      <c r="C13" s="54"/>
      <c r="D13" s="17" t="s">
        <v>8</v>
      </c>
      <c r="E13" s="57">
        <v>370.74</v>
      </c>
      <c r="F13" s="57"/>
      <c r="G13" s="18"/>
      <c r="H13" s="57"/>
      <c r="I13" s="57"/>
      <c r="J13" s="57"/>
    </row>
    <row r="14" spans="1:10" s="3" customFormat="1" ht="27" customHeight="1">
      <c r="A14" s="56"/>
      <c r="B14" s="54"/>
      <c r="C14" s="54"/>
      <c r="D14" s="17" t="s">
        <v>11</v>
      </c>
      <c r="E14" s="57">
        <v>196.15</v>
      </c>
      <c r="F14" s="57"/>
      <c r="G14" s="18"/>
      <c r="H14" s="57"/>
      <c r="I14" s="57"/>
      <c r="J14" s="57"/>
    </row>
    <row r="15" spans="1:10" s="3" customFormat="1" ht="27" customHeight="1">
      <c r="A15" s="56"/>
      <c r="B15" s="54" t="s">
        <v>14</v>
      </c>
      <c r="C15" s="54"/>
      <c r="D15" s="17" t="s">
        <v>8</v>
      </c>
      <c r="E15" s="83">
        <f>E13/E11*100%</f>
        <v>0.7638139189913058</v>
      </c>
      <c r="F15" s="83"/>
      <c r="G15" s="18"/>
      <c r="H15" s="57"/>
      <c r="I15" s="57"/>
      <c r="J15" s="57"/>
    </row>
    <row r="16" spans="1:10" s="3" customFormat="1" ht="27" customHeight="1">
      <c r="A16" s="56"/>
      <c r="B16" s="54"/>
      <c r="C16" s="54"/>
      <c r="D16" s="17" t="s">
        <v>11</v>
      </c>
      <c r="E16" s="83">
        <f>E14/(E12+G12)*100%</f>
        <v>1</v>
      </c>
      <c r="F16" s="83"/>
      <c r="G16" s="18"/>
      <c r="H16" s="57"/>
      <c r="I16" s="57"/>
      <c r="J16" s="57"/>
    </row>
    <row r="17" spans="1:17" s="4" customFormat="1" ht="27" customHeight="1">
      <c r="A17" s="76" t="s">
        <v>15</v>
      </c>
      <c r="B17" s="76"/>
      <c r="C17" s="76"/>
      <c r="D17" s="76"/>
      <c r="E17" s="69" t="s">
        <v>16</v>
      </c>
      <c r="F17" s="69" t="s">
        <v>17</v>
      </c>
      <c r="G17" s="76" t="s">
        <v>18</v>
      </c>
      <c r="H17" s="56" t="s">
        <v>19</v>
      </c>
      <c r="I17" s="56" t="s">
        <v>20</v>
      </c>
      <c r="J17" s="79" t="s">
        <v>21</v>
      </c>
    </row>
    <row r="18" spans="1:17" s="4" customFormat="1" ht="30" customHeight="1">
      <c r="A18" s="19" t="s">
        <v>22</v>
      </c>
      <c r="B18" s="20" t="s">
        <v>23</v>
      </c>
      <c r="C18" s="20" t="s">
        <v>24</v>
      </c>
      <c r="D18" s="19" t="s">
        <v>25</v>
      </c>
      <c r="E18" s="69"/>
      <c r="F18" s="69"/>
      <c r="G18" s="76"/>
      <c r="H18" s="56"/>
      <c r="I18" s="56"/>
      <c r="J18" s="80"/>
    </row>
    <row r="19" spans="1:17" ht="36">
      <c r="A19" s="56" t="s">
        <v>26</v>
      </c>
      <c r="B19" s="69" t="s">
        <v>27</v>
      </c>
      <c r="C19" s="50" t="s">
        <v>128</v>
      </c>
      <c r="D19" s="77">
        <v>15</v>
      </c>
      <c r="E19" s="78" t="s">
        <v>28</v>
      </c>
      <c r="F19" s="77" t="s">
        <v>29</v>
      </c>
      <c r="G19" s="78" t="s">
        <v>30</v>
      </c>
      <c r="H19" s="23">
        <v>3.5</v>
      </c>
      <c r="I19" s="39" t="s">
        <v>155</v>
      </c>
      <c r="J19" s="38"/>
    </row>
    <row r="20" spans="1:17" ht="36">
      <c r="A20" s="56"/>
      <c r="B20" s="69"/>
      <c r="C20" s="50" t="s">
        <v>129</v>
      </c>
      <c r="D20" s="77"/>
      <c r="E20" s="78"/>
      <c r="F20" s="77"/>
      <c r="G20" s="78"/>
      <c r="H20" s="23">
        <v>3.5</v>
      </c>
      <c r="I20" s="39" t="s">
        <v>156</v>
      </c>
      <c r="J20" s="38"/>
    </row>
    <row r="21" spans="1:17" ht="36">
      <c r="A21" s="56"/>
      <c r="B21" s="69"/>
      <c r="C21" s="50" t="s">
        <v>130</v>
      </c>
      <c r="D21" s="77"/>
      <c r="E21" s="78"/>
      <c r="F21" s="77"/>
      <c r="G21" s="78"/>
      <c r="H21" s="23">
        <v>3.5</v>
      </c>
      <c r="I21" s="39" t="s">
        <v>157</v>
      </c>
      <c r="J21" s="38"/>
    </row>
    <row r="22" spans="1:17" ht="36">
      <c r="A22" s="56"/>
      <c r="B22" s="69"/>
      <c r="C22" s="50" t="s">
        <v>131</v>
      </c>
      <c r="D22" s="77"/>
      <c r="E22" s="78"/>
      <c r="F22" s="77"/>
      <c r="G22" s="78"/>
      <c r="H22" s="23">
        <v>3.5</v>
      </c>
      <c r="I22" s="39" t="s">
        <v>158</v>
      </c>
      <c r="J22" s="38"/>
      <c r="K22" s="48" t="s">
        <v>121</v>
      </c>
      <c r="L22" s="48" t="s">
        <v>127</v>
      </c>
      <c r="M22" s="48" t="s">
        <v>122</v>
      </c>
      <c r="N22" s="48" t="s">
        <v>123</v>
      </c>
      <c r="O22" s="48" t="s">
        <v>124</v>
      </c>
      <c r="P22" s="48" t="s">
        <v>125</v>
      </c>
      <c r="Q22" s="1" t="s">
        <v>132</v>
      </c>
    </row>
    <row r="23" spans="1:17" ht="48">
      <c r="A23" s="56"/>
      <c r="B23" s="69" t="s">
        <v>31</v>
      </c>
      <c r="C23" s="21" t="s">
        <v>32</v>
      </c>
      <c r="D23" s="21">
        <v>8</v>
      </c>
      <c r="E23" s="22" t="s">
        <v>33</v>
      </c>
      <c r="F23" s="21" t="s">
        <v>29</v>
      </c>
      <c r="G23" s="22" t="s">
        <v>34</v>
      </c>
      <c r="H23" s="23">
        <v>7.9</v>
      </c>
      <c r="I23" s="39" t="s">
        <v>145</v>
      </c>
      <c r="J23" s="38"/>
      <c r="K23" s="1">
        <f>(N23-M23)/M23</f>
        <v>-0.21083965426001053</v>
      </c>
      <c r="L23" s="1">
        <f>(108.88-26.42)/M23*100%</f>
        <v>0.12121479390839066</v>
      </c>
      <c r="M23" s="1">
        <v>680.28</v>
      </c>
      <c r="N23" s="1">
        <v>536.85</v>
      </c>
      <c r="O23" s="1">
        <v>108.88</v>
      </c>
      <c r="P23" s="1">
        <v>26.42</v>
      </c>
      <c r="Q23" s="1">
        <v>180.55</v>
      </c>
    </row>
    <row r="24" spans="1:17" ht="48">
      <c r="A24" s="56"/>
      <c r="B24" s="69"/>
      <c r="C24" s="21" t="s">
        <v>35</v>
      </c>
      <c r="D24" s="21">
        <v>4</v>
      </c>
      <c r="E24" s="22" t="s">
        <v>36</v>
      </c>
      <c r="F24" s="21" t="s">
        <v>29</v>
      </c>
      <c r="G24" s="22" t="s">
        <v>37</v>
      </c>
      <c r="H24" s="23">
        <v>4</v>
      </c>
      <c r="I24" s="39" t="s">
        <v>146</v>
      </c>
      <c r="J24" s="38"/>
    </row>
    <row r="25" spans="1:17" ht="108">
      <c r="A25" s="56"/>
      <c r="B25" s="69"/>
      <c r="C25" s="21" t="s">
        <v>38</v>
      </c>
      <c r="D25" s="21">
        <v>6</v>
      </c>
      <c r="E25" s="22" t="s">
        <v>39</v>
      </c>
      <c r="F25" s="21" t="s">
        <v>29</v>
      </c>
      <c r="G25" s="22" t="s">
        <v>40</v>
      </c>
      <c r="H25" s="23">
        <f>N23/M23*100%*6+(1*0.8-1*0.2)</f>
        <v>5.3349620744399378</v>
      </c>
      <c r="I25" s="84" t="s">
        <v>159</v>
      </c>
      <c r="J25" s="38"/>
    </row>
    <row r="26" spans="1:17" ht="36">
      <c r="A26" s="56"/>
      <c r="B26" s="69"/>
      <c r="C26" s="21" t="s">
        <v>41</v>
      </c>
      <c r="D26" s="21">
        <v>2</v>
      </c>
      <c r="E26" s="22" t="s">
        <v>42</v>
      </c>
      <c r="F26" s="21" t="s">
        <v>29</v>
      </c>
      <c r="G26" s="49" t="s">
        <v>126</v>
      </c>
      <c r="H26" s="23">
        <f>(1-L23)*100%*2</f>
        <v>1.7575704121832187</v>
      </c>
      <c r="I26" s="39" t="s">
        <v>145</v>
      </c>
      <c r="J26" s="38"/>
    </row>
    <row r="27" spans="1:17" ht="84">
      <c r="A27" s="56" t="s">
        <v>26</v>
      </c>
      <c r="B27" s="20" t="s">
        <v>31</v>
      </c>
      <c r="C27" s="21" t="s">
        <v>43</v>
      </c>
      <c r="D27" s="21">
        <v>5</v>
      </c>
      <c r="E27" s="22" t="s">
        <v>44</v>
      </c>
      <c r="F27" s="21" t="s">
        <v>29</v>
      </c>
      <c r="G27" s="24" t="s">
        <v>45</v>
      </c>
      <c r="H27" s="23">
        <v>3</v>
      </c>
      <c r="I27" s="39" t="s">
        <v>147</v>
      </c>
      <c r="J27" s="38"/>
    </row>
    <row r="28" spans="1:17" s="5" customFormat="1" ht="36">
      <c r="A28" s="56"/>
      <c r="B28" s="69" t="s">
        <v>46</v>
      </c>
      <c r="C28" s="21" t="s">
        <v>47</v>
      </c>
      <c r="D28" s="21">
        <v>4</v>
      </c>
      <c r="E28" s="22" t="s">
        <v>48</v>
      </c>
      <c r="F28" s="21" t="s">
        <v>49</v>
      </c>
      <c r="G28" s="22" t="s">
        <v>50</v>
      </c>
      <c r="H28" s="25">
        <v>2</v>
      </c>
      <c r="I28" s="40" t="s">
        <v>148</v>
      </c>
      <c r="J28" s="40"/>
    </row>
    <row r="29" spans="1:17" ht="24">
      <c r="A29" s="56"/>
      <c r="B29" s="69"/>
      <c r="C29" s="21" t="s">
        <v>51</v>
      </c>
      <c r="D29" s="21">
        <v>2</v>
      </c>
      <c r="E29" s="22" t="s">
        <v>52</v>
      </c>
      <c r="F29" s="21" t="s">
        <v>53</v>
      </c>
      <c r="G29" s="22" t="s">
        <v>54</v>
      </c>
      <c r="H29" s="23">
        <v>2</v>
      </c>
      <c r="I29" s="40" t="s">
        <v>148</v>
      </c>
      <c r="J29" s="38"/>
    </row>
    <row r="30" spans="1:17" ht="276">
      <c r="A30" s="56"/>
      <c r="B30" s="69"/>
      <c r="C30" s="21" t="s">
        <v>55</v>
      </c>
      <c r="D30" s="21">
        <v>4</v>
      </c>
      <c r="E30" s="22" t="s">
        <v>56</v>
      </c>
      <c r="F30" s="21" t="s">
        <v>49</v>
      </c>
      <c r="G30" s="22" t="s">
        <v>57</v>
      </c>
      <c r="H30" s="23">
        <v>4</v>
      </c>
      <c r="I30" s="39" t="s">
        <v>153</v>
      </c>
      <c r="J30" s="38"/>
    </row>
    <row r="31" spans="1:17" ht="72">
      <c r="A31" s="56"/>
      <c r="B31" s="20" t="s">
        <v>58</v>
      </c>
      <c r="C31" s="21" t="s">
        <v>59</v>
      </c>
      <c r="D31" s="21">
        <v>3</v>
      </c>
      <c r="E31" s="22" t="s">
        <v>60</v>
      </c>
      <c r="F31" s="21" t="s">
        <v>61</v>
      </c>
      <c r="G31" s="22" t="s">
        <v>62</v>
      </c>
      <c r="H31" s="23">
        <f>1.5+1.5</f>
        <v>3</v>
      </c>
      <c r="I31" s="38" t="s">
        <v>154</v>
      </c>
      <c r="J31" s="38"/>
      <c r="L31" s="1" t="s">
        <v>133</v>
      </c>
      <c r="M31" s="1" t="s">
        <v>134</v>
      </c>
      <c r="N31" s="1" t="s">
        <v>136</v>
      </c>
      <c r="O31" s="1" t="s">
        <v>135</v>
      </c>
    </row>
    <row r="32" spans="1:17" ht="132">
      <c r="A32" s="63" t="s">
        <v>26</v>
      </c>
      <c r="B32" s="70" t="s">
        <v>58</v>
      </c>
      <c r="C32" s="21" t="s">
        <v>63</v>
      </c>
      <c r="D32" s="21">
        <v>3</v>
      </c>
      <c r="E32" s="22" t="s">
        <v>64</v>
      </c>
      <c r="F32" s="21" t="s">
        <v>61</v>
      </c>
      <c r="G32" s="22" t="s">
        <v>65</v>
      </c>
      <c r="H32" s="38">
        <f>1.5+0.3</f>
        <v>1.8</v>
      </c>
      <c r="I32" s="38" t="s">
        <v>154</v>
      </c>
      <c r="J32" s="38"/>
      <c r="L32" s="1">
        <v>51100</v>
      </c>
      <c r="M32" s="1">
        <v>13390</v>
      </c>
      <c r="N32" s="1">
        <v>308638</v>
      </c>
      <c r="O32" s="1">
        <v>41451</v>
      </c>
    </row>
    <row r="33" spans="1:12" ht="72">
      <c r="A33" s="64"/>
      <c r="B33" s="71"/>
      <c r="C33" s="21" t="s">
        <v>66</v>
      </c>
      <c r="D33" s="21">
        <v>3</v>
      </c>
      <c r="E33" s="22" t="s">
        <v>67</v>
      </c>
      <c r="F33" s="21" t="s">
        <v>61</v>
      </c>
      <c r="G33" s="51" t="s">
        <v>68</v>
      </c>
      <c r="H33" s="38">
        <v>3</v>
      </c>
      <c r="I33" s="38" t="s">
        <v>140</v>
      </c>
      <c r="J33" s="38"/>
    </row>
    <row r="34" spans="1:12" s="5" customFormat="1" ht="36">
      <c r="A34" s="64"/>
      <c r="B34" s="69" t="s">
        <v>69</v>
      </c>
      <c r="C34" s="21" t="s">
        <v>70</v>
      </c>
      <c r="D34" s="21">
        <v>3</v>
      </c>
      <c r="E34" s="22" t="s">
        <v>71</v>
      </c>
      <c r="F34" s="21" t="s">
        <v>53</v>
      </c>
      <c r="G34" s="22" t="s">
        <v>72</v>
      </c>
      <c r="H34" s="40">
        <v>3</v>
      </c>
      <c r="I34" s="40" t="s">
        <v>141</v>
      </c>
      <c r="J34" s="40"/>
      <c r="L34" s="5" t="s">
        <v>143</v>
      </c>
    </row>
    <row r="35" spans="1:12" ht="36">
      <c r="A35" s="65"/>
      <c r="B35" s="69"/>
      <c r="C35" s="21" t="s">
        <v>73</v>
      </c>
      <c r="D35" s="21">
        <v>3</v>
      </c>
      <c r="E35" s="22" t="s">
        <v>74</v>
      </c>
      <c r="F35" s="21" t="s">
        <v>29</v>
      </c>
      <c r="G35" s="51" t="s">
        <v>142</v>
      </c>
      <c r="H35" s="38">
        <v>1.8</v>
      </c>
      <c r="I35" s="52" t="s">
        <v>144</v>
      </c>
      <c r="J35" s="38"/>
      <c r="L35" s="1">
        <v>30</v>
      </c>
    </row>
    <row r="36" spans="1:12" ht="84">
      <c r="A36" s="66" t="s">
        <v>75</v>
      </c>
      <c r="B36" s="76" t="s">
        <v>76</v>
      </c>
      <c r="C36" s="26" t="s">
        <v>77</v>
      </c>
      <c r="D36" s="27">
        <v>4</v>
      </c>
      <c r="E36" s="22" t="s">
        <v>78</v>
      </c>
      <c r="F36" s="21" t="s">
        <v>29</v>
      </c>
      <c r="G36" s="22" t="s">
        <v>79</v>
      </c>
      <c r="H36" s="23">
        <v>4</v>
      </c>
      <c r="I36" s="52" t="s">
        <v>137</v>
      </c>
      <c r="J36" s="38"/>
    </row>
    <row r="37" spans="1:12" ht="72">
      <c r="A37" s="67"/>
      <c r="B37" s="76"/>
      <c r="C37" s="26" t="s">
        <v>80</v>
      </c>
      <c r="D37" s="27">
        <v>4</v>
      </c>
      <c r="E37" s="22" t="s">
        <v>81</v>
      </c>
      <c r="F37" s="21" t="s">
        <v>29</v>
      </c>
      <c r="G37" s="22" t="s">
        <v>82</v>
      </c>
      <c r="H37" s="23">
        <v>4</v>
      </c>
      <c r="I37" s="39" t="s">
        <v>137</v>
      </c>
      <c r="J37" s="38"/>
    </row>
    <row r="38" spans="1:12" ht="48">
      <c r="A38" s="67"/>
      <c r="B38" s="76"/>
      <c r="C38" s="21" t="s">
        <v>83</v>
      </c>
      <c r="D38" s="21">
        <v>4</v>
      </c>
      <c r="E38" s="22" t="s">
        <v>84</v>
      </c>
      <c r="F38" s="21" t="s">
        <v>29</v>
      </c>
      <c r="G38" s="22" t="s">
        <v>85</v>
      </c>
      <c r="H38" s="23">
        <v>4</v>
      </c>
      <c r="I38" s="38" t="s">
        <v>138</v>
      </c>
      <c r="J38" s="38"/>
    </row>
    <row r="39" spans="1:12" ht="48">
      <c r="A39" s="67"/>
      <c r="B39" s="76" t="s">
        <v>86</v>
      </c>
      <c r="C39" s="26" t="s">
        <v>87</v>
      </c>
      <c r="D39" s="27">
        <v>4</v>
      </c>
      <c r="E39" s="28" t="s">
        <v>88</v>
      </c>
      <c r="F39" s="21" t="s">
        <v>29</v>
      </c>
      <c r="G39" s="28" t="s">
        <v>89</v>
      </c>
      <c r="H39" s="23">
        <v>4</v>
      </c>
      <c r="I39" s="38" t="s">
        <v>139</v>
      </c>
      <c r="J39" s="38"/>
    </row>
    <row r="40" spans="1:12" ht="48">
      <c r="A40" s="68"/>
      <c r="B40" s="76"/>
      <c r="C40" s="26" t="s">
        <v>90</v>
      </c>
      <c r="D40" s="27">
        <v>4</v>
      </c>
      <c r="E40" s="22" t="s">
        <v>91</v>
      </c>
      <c r="F40" s="21" t="s">
        <v>29</v>
      </c>
      <c r="G40" s="22" t="s">
        <v>92</v>
      </c>
      <c r="H40" s="23">
        <v>4</v>
      </c>
      <c r="I40" s="38" t="s">
        <v>152</v>
      </c>
      <c r="J40" s="38"/>
    </row>
    <row r="41" spans="1:12" ht="48">
      <c r="A41" s="67" t="s">
        <v>75</v>
      </c>
      <c r="B41" s="19" t="s">
        <v>86</v>
      </c>
      <c r="C41" s="26" t="s">
        <v>93</v>
      </c>
      <c r="D41" s="27">
        <v>4</v>
      </c>
      <c r="E41" s="24" t="s">
        <v>94</v>
      </c>
      <c r="F41" s="26" t="s">
        <v>29</v>
      </c>
      <c r="G41" s="28" t="s">
        <v>95</v>
      </c>
      <c r="H41" s="23">
        <v>4</v>
      </c>
      <c r="I41" s="39" t="s">
        <v>149</v>
      </c>
      <c r="J41" s="38"/>
    </row>
    <row r="42" spans="1:12" ht="312">
      <c r="A42" s="67"/>
      <c r="B42" s="76" t="s">
        <v>96</v>
      </c>
      <c r="C42" s="26" t="s">
        <v>97</v>
      </c>
      <c r="D42" s="26">
        <v>4</v>
      </c>
      <c r="E42" s="24" t="s">
        <v>98</v>
      </c>
      <c r="F42" s="26" t="s">
        <v>29</v>
      </c>
      <c r="G42" s="24" t="s">
        <v>99</v>
      </c>
      <c r="H42" s="23">
        <v>4</v>
      </c>
      <c r="I42" s="39" t="s">
        <v>151</v>
      </c>
      <c r="J42" s="38"/>
    </row>
    <row r="43" spans="1:12" ht="288">
      <c r="A43" s="67"/>
      <c r="B43" s="76"/>
      <c r="C43" s="26" t="s">
        <v>100</v>
      </c>
      <c r="D43" s="26">
        <v>4</v>
      </c>
      <c r="E43" s="24" t="s">
        <v>101</v>
      </c>
      <c r="F43" s="26" t="s">
        <v>29</v>
      </c>
      <c r="G43" s="24" t="s">
        <v>102</v>
      </c>
      <c r="H43" s="23">
        <v>4</v>
      </c>
      <c r="I43" s="39" t="s">
        <v>150</v>
      </c>
      <c r="J43" s="38"/>
    </row>
    <row r="44" spans="1:12" ht="288">
      <c r="A44" s="68"/>
      <c r="B44" s="76"/>
      <c r="C44" s="26" t="s">
        <v>103</v>
      </c>
      <c r="D44" s="26">
        <v>3</v>
      </c>
      <c r="E44" s="24" t="s">
        <v>104</v>
      </c>
      <c r="F44" s="26" t="s">
        <v>29</v>
      </c>
      <c r="G44" s="24" t="s">
        <v>105</v>
      </c>
      <c r="H44" s="23">
        <v>3</v>
      </c>
      <c r="I44" s="39" t="s">
        <v>150</v>
      </c>
      <c r="J44" s="38"/>
    </row>
    <row r="45" spans="1:12" ht="27.95" customHeight="1">
      <c r="A45" s="58" t="s">
        <v>106</v>
      </c>
      <c r="B45" s="59"/>
      <c r="C45" s="60"/>
      <c r="D45" s="26"/>
      <c r="E45" s="24"/>
      <c r="F45" s="26"/>
      <c r="G45" s="24"/>
      <c r="H45" s="26">
        <f>SUM(H19:H44)</f>
        <v>91.592532486623156</v>
      </c>
      <c r="I45" s="38"/>
      <c r="J45" s="38"/>
    </row>
    <row r="46" spans="1:12" ht="62.1" customHeight="1">
      <c r="A46" s="29" t="s">
        <v>107</v>
      </c>
      <c r="B46" s="61" t="s">
        <v>108</v>
      </c>
      <c r="C46" s="62"/>
      <c r="D46" s="30">
        <v>3</v>
      </c>
      <c r="E46" s="31" t="s">
        <v>109</v>
      </c>
      <c r="F46" s="21" t="s">
        <v>49</v>
      </c>
      <c r="G46" s="22" t="s">
        <v>110</v>
      </c>
      <c r="H46" s="23"/>
      <c r="I46" s="38"/>
      <c r="J46" s="38"/>
    </row>
    <row r="47" spans="1:12" ht="60.95" customHeight="1">
      <c r="A47" s="75" t="s">
        <v>107</v>
      </c>
      <c r="B47" s="61" t="s">
        <v>111</v>
      </c>
      <c r="C47" s="62"/>
      <c r="D47" s="30">
        <v>3</v>
      </c>
      <c r="E47" s="31" t="s">
        <v>112</v>
      </c>
      <c r="F47" s="21" t="s">
        <v>49</v>
      </c>
      <c r="G47" s="22" t="s">
        <v>113</v>
      </c>
      <c r="H47" s="23"/>
      <c r="I47" s="38"/>
      <c r="J47" s="38"/>
    </row>
    <row r="48" spans="1:12" ht="60.95" customHeight="1">
      <c r="A48" s="75"/>
      <c r="B48" s="61" t="s">
        <v>114</v>
      </c>
      <c r="C48" s="62"/>
      <c r="D48" s="30">
        <v>4</v>
      </c>
      <c r="E48" s="32" t="s">
        <v>115</v>
      </c>
      <c r="F48" s="21" t="s">
        <v>49</v>
      </c>
      <c r="G48" s="33" t="s">
        <v>116</v>
      </c>
      <c r="H48" s="23"/>
      <c r="I48" s="38"/>
      <c r="J48" s="38"/>
    </row>
    <row r="49" spans="1:10" s="6" customFormat="1" ht="24.95" customHeight="1">
      <c r="A49" s="58" t="s">
        <v>117</v>
      </c>
      <c r="B49" s="59"/>
      <c r="C49" s="59"/>
      <c r="D49" s="34"/>
      <c r="E49" s="35"/>
      <c r="G49" s="36"/>
      <c r="H49" s="16"/>
      <c r="I49" s="36"/>
      <c r="J49" s="34"/>
    </row>
    <row r="50" spans="1:10" s="7" customFormat="1" ht="24" customHeight="1">
      <c r="A50" s="56" t="s">
        <v>118</v>
      </c>
      <c r="B50" s="56"/>
      <c r="C50" s="56"/>
      <c r="D50" s="16"/>
      <c r="E50" s="37"/>
      <c r="F50" s="37"/>
      <c r="G50" s="37"/>
      <c r="H50" s="16">
        <f>SUM(H19:H44)</f>
        <v>91.592532486623156</v>
      </c>
      <c r="I50" s="37"/>
      <c r="J50" s="16"/>
    </row>
    <row r="51" spans="1:10" s="8" customFormat="1" ht="24" customHeight="1">
      <c r="A51" s="72"/>
      <c r="B51" s="72"/>
      <c r="C51" s="72"/>
      <c r="D51" s="72"/>
      <c r="E51" s="73"/>
      <c r="F51" s="74"/>
      <c r="G51" s="74"/>
      <c r="H51" s="74"/>
      <c r="I51" s="74"/>
      <c r="J51" s="74"/>
    </row>
  </sheetData>
  <mergeCells count="66">
    <mergeCell ref="J17:J18"/>
    <mergeCell ref="G4:J5"/>
    <mergeCell ref="B7:C8"/>
    <mergeCell ref="B9:C10"/>
    <mergeCell ref="B11:C12"/>
    <mergeCell ref="B13:C14"/>
    <mergeCell ref="B15:C16"/>
    <mergeCell ref="F17:F18"/>
    <mergeCell ref="E16:F16"/>
    <mergeCell ref="H16:J16"/>
    <mergeCell ref="E13:F13"/>
    <mergeCell ref="H13:J13"/>
    <mergeCell ref="E14:F14"/>
    <mergeCell ref="H14:J14"/>
    <mergeCell ref="E15:F15"/>
    <mergeCell ref="G17:G18"/>
    <mergeCell ref="G19:G22"/>
    <mergeCell ref="H17:H18"/>
    <mergeCell ref="B36:B38"/>
    <mergeCell ref="I17:I18"/>
    <mergeCell ref="D19:D22"/>
    <mergeCell ref="E17:E18"/>
    <mergeCell ref="E19:E22"/>
    <mergeCell ref="A17:D17"/>
    <mergeCell ref="F19:F22"/>
    <mergeCell ref="B47:C47"/>
    <mergeCell ref="B48:C48"/>
    <mergeCell ref="A49:C49"/>
    <mergeCell ref="A50:C50"/>
    <mergeCell ref="A51:J51"/>
    <mergeCell ref="A47:A48"/>
    <mergeCell ref="A45:C45"/>
    <mergeCell ref="B46:C46"/>
    <mergeCell ref="A6:A16"/>
    <mergeCell ref="A19:A26"/>
    <mergeCell ref="A27:A31"/>
    <mergeCell ref="A32:A35"/>
    <mergeCell ref="A36:A40"/>
    <mergeCell ref="A41:A44"/>
    <mergeCell ref="B19:B22"/>
    <mergeCell ref="B23:B26"/>
    <mergeCell ref="B28:B30"/>
    <mergeCell ref="B32:B33"/>
    <mergeCell ref="B34:B35"/>
    <mergeCell ref="B39:B40"/>
    <mergeCell ref="B42:B44"/>
    <mergeCell ref="H15:J15"/>
    <mergeCell ref="E10:F10"/>
    <mergeCell ref="H10:J10"/>
    <mergeCell ref="E11:F11"/>
    <mergeCell ref="H11:J11"/>
    <mergeCell ref="E12:F12"/>
    <mergeCell ref="H12:J12"/>
    <mergeCell ref="E7:F7"/>
    <mergeCell ref="H7:J7"/>
    <mergeCell ref="E8:F8"/>
    <mergeCell ref="H8:J8"/>
    <mergeCell ref="E9:F9"/>
    <mergeCell ref="H9:J9"/>
    <mergeCell ref="A2:J2"/>
    <mergeCell ref="A3:J3"/>
    <mergeCell ref="A4:F4"/>
    <mergeCell ref="A5:F5"/>
    <mergeCell ref="B6:C6"/>
    <mergeCell ref="D6:F6"/>
    <mergeCell ref="H6:J6"/>
  </mergeCells>
  <phoneticPr fontId="14" type="noConversion"/>
  <pageMargins left="0.47244094488188981" right="0.31496062992125984" top="0.9055118110236221" bottom="0.70866141732283472" header="0.35433070866141736" footer="0.31496062992125984"/>
  <pageSetup paperSize="9" scale="50" orientation="portrait"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A1:Q51"/>
  <sheetViews>
    <sheetView tabSelected="1" topLeftCell="A4" workbookViewId="0">
      <selection activeCell="G32" sqref="G32"/>
    </sheetView>
  </sheetViews>
  <sheetFormatPr defaultColWidth="9" defaultRowHeight="12"/>
  <cols>
    <col min="1" max="1" width="9.125" style="9" customWidth="1"/>
    <col min="2" max="2" width="9.5" style="9" customWidth="1"/>
    <col min="3" max="3" width="12.875" style="9" customWidth="1"/>
    <col min="4" max="4" width="5.75" style="9" customWidth="1"/>
    <col min="5" max="5" width="21.625" style="1" customWidth="1"/>
    <col min="6" max="6" width="7.625" style="1" customWidth="1"/>
    <col min="7" max="7" width="38.875" style="1" customWidth="1"/>
    <col min="8" max="8" width="5.875" style="9" customWidth="1"/>
    <col min="9" max="9" width="64.25" style="1" customWidth="1"/>
    <col min="10" max="10" width="7.375" style="1" customWidth="1"/>
    <col min="11" max="11" width="9" style="1"/>
    <col min="12" max="12" width="18" style="1" customWidth="1"/>
    <col min="13" max="16384" width="9" style="1"/>
  </cols>
  <sheetData>
    <row r="1" spans="1:10" ht="14.25">
      <c r="A1" s="10" t="s">
        <v>0</v>
      </c>
      <c r="B1" s="11"/>
      <c r="C1" s="12"/>
      <c r="D1" s="12"/>
      <c r="E1" s="13"/>
      <c r="F1" s="13"/>
      <c r="G1" s="14"/>
    </row>
    <row r="2" spans="1:10" ht="24">
      <c r="A2" s="53" t="s">
        <v>1</v>
      </c>
      <c r="B2" s="53"/>
      <c r="C2" s="53"/>
      <c r="D2" s="53"/>
      <c r="E2" s="53"/>
      <c r="F2" s="53"/>
      <c r="G2" s="53"/>
      <c r="H2" s="53"/>
      <c r="I2" s="53"/>
      <c r="J2" s="53"/>
    </row>
    <row r="3" spans="1:10" s="2" customFormat="1" ht="24">
      <c r="A3" s="53"/>
      <c r="B3" s="53"/>
      <c r="C3" s="53"/>
      <c r="D3" s="53"/>
      <c r="E3" s="53"/>
      <c r="F3" s="53"/>
      <c r="G3" s="53"/>
      <c r="H3" s="53"/>
      <c r="I3" s="53"/>
      <c r="J3" s="53"/>
    </row>
    <row r="4" spans="1:10" s="3" customFormat="1" ht="13.5">
      <c r="A4" s="54" t="s">
        <v>119</v>
      </c>
      <c r="B4" s="54"/>
      <c r="C4" s="54"/>
      <c r="D4" s="54"/>
      <c r="E4" s="55"/>
      <c r="F4" s="55"/>
      <c r="G4" s="81" t="s">
        <v>2</v>
      </c>
      <c r="H4" s="82"/>
      <c r="I4" s="81"/>
      <c r="J4" s="81"/>
    </row>
    <row r="5" spans="1:10" s="3" customFormat="1" ht="13.5">
      <c r="A5" s="54" t="s">
        <v>120</v>
      </c>
      <c r="B5" s="54"/>
      <c r="C5" s="54"/>
      <c r="D5" s="54"/>
      <c r="E5" s="55"/>
      <c r="F5" s="55"/>
      <c r="G5" s="81"/>
      <c r="H5" s="82"/>
      <c r="I5" s="81"/>
      <c r="J5" s="81"/>
    </row>
    <row r="6" spans="1:10" s="3" customFormat="1" ht="13.5">
      <c r="A6" s="56" t="s">
        <v>3</v>
      </c>
      <c r="B6" s="56"/>
      <c r="C6" s="56"/>
      <c r="D6" s="54" t="s">
        <v>4</v>
      </c>
      <c r="E6" s="54"/>
      <c r="F6" s="54"/>
      <c r="G6" s="42" t="s">
        <v>5</v>
      </c>
      <c r="H6" s="54" t="s">
        <v>6</v>
      </c>
      <c r="I6" s="54"/>
      <c r="J6" s="54"/>
    </row>
    <row r="7" spans="1:10" s="2" customFormat="1" ht="13.5">
      <c r="A7" s="56"/>
      <c r="B7" s="54" t="s">
        <v>7</v>
      </c>
      <c r="C7" s="54"/>
      <c r="D7" s="17" t="s">
        <v>8</v>
      </c>
      <c r="E7" s="57">
        <v>484.13</v>
      </c>
      <c r="F7" s="57"/>
      <c r="G7" s="18">
        <v>0</v>
      </c>
      <c r="H7" s="57"/>
      <c r="I7" s="57"/>
      <c r="J7" s="57"/>
    </row>
    <row r="8" spans="1:10" s="2" customFormat="1" ht="27">
      <c r="A8" s="56"/>
      <c r="B8" s="54"/>
      <c r="C8" s="54"/>
      <c r="D8" s="17" t="s">
        <v>9</v>
      </c>
      <c r="E8" s="57">
        <v>180.55</v>
      </c>
      <c r="F8" s="57"/>
      <c r="G8" s="18">
        <v>15.6</v>
      </c>
      <c r="H8" s="57"/>
      <c r="I8" s="57"/>
      <c r="J8" s="57"/>
    </row>
    <row r="9" spans="1:10" s="2" customFormat="1" ht="13.5">
      <c r="A9" s="56"/>
      <c r="B9" s="54" t="s">
        <v>10</v>
      </c>
      <c r="C9" s="54"/>
      <c r="D9" s="17" t="s">
        <v>8</v>
      </c>
      <c r="E9" s="57">
        <v>1.25</v>
      </c>
      <c r="F9" s="57"/>
      <c r="G9" s="18"/>
      <c r="H9" s="57"/>
      <c r="I9" s="57"/>
      <c r="J9" s="57"/>
    </row>
    <row r="10" spans="1:10" s="3" customFormat="1" ht="13.5">
      <c r="A10" s="56"/>
      <c r="B10" s="54"/>
      <c r="C10" s="54"/>
      <c r="D10" s="17" t="s">
        <v>11</v>
      </c>
      <c r="E10" s="57"/>
      <c r="F10" s="57"/>
      <c r="G10" s="18"/>
      <c r="H10" s="57"/>
      <c r="I10" s="57"/>
      <c r="J10" s="57"/>
    </row>
    <row r="11" spans="1:10" s="3" customFormat="1" ht="13.5">
      <c r="A11" s="56"/>
      <c r="B11" s="54" t="s">
        <v>12</v>
      </c>
      <c r="C11" s="54"/>
      <c r="D11" s="17" t="s">
        <v>8</v>
      </c>
      <c r="E11" s="57">
        <f>SUM(E7+E9)</f>
        <v>485.38</v>
      </c>
      <c r="F11" s="57"/>
      <c r="G11" s="18">
        <f>SUM(G7+G9)</f>
        <v>0</v>
      </c>
      <c r="H11" s="57">
        <f>SUM(H7+H9)</f>
        <v>0</v>
      </c>
      <c r="I11" s="57"/>
      <c r="J11" s="57"/>
    </row>
    <row r="12" spans="1:10" s="3" customFormat="1" ht="13.5">
      <c r="A12" s="56"/>
      <c r="B12" s="54"/>
      <c r="C12" s="54"/>
      <c r="D12" s="17" t="s">
        <v>11</v>
      </c>
      <c r="E12" s="57">
        <f>E8+E10</f>
        <v>180.55</v>
      </c>
      <c r="F12" s="57"/>
      <c r="G12" s="18">
        <f>G8+G10</f>
        <v>15.6</v>
      </c>
      <c r="H12" s="57">
        <f>H8+H10</f>
        <v>0</v>
      </c>
      <c r="I12" s="57"/>
      <c r="J12" s="57"/>
    </row>
    <row r="13" spans="1:10" s="3" customFormat="1" ht="13.5">
      <c r="A13" s="56"/>
      <c r="B13" s="54" t="s">
        <v>13</v>
      </c>
      <c r="C13" s="54"/>
      <c r="D13" s="17" t="s">
        <v>8</v>
      </c>
      <c r="E13" s="57">
        <v>370.74</v>
      </c>
      <c r="F13" s="57"/>
      <c r="G13" s="18"/>
      <c r="H13" s="57"/>
      <c r="I13" s="57"/>
      <c r="J13" s="57"/>
    </row>
    <row r="14" spans="1:10" s="3" customFormat="1" ht="13.5">
      <c r="A14" s="56"/>
      <c r="B14" s="54"/>
      <c r="C14" s="54"/>
      <c r="D14" s="17" t="s">
        <v>11</v>
      </c>
      <c r="E14" s="57">
        <v>196.15</v>
      </c>
      <c r="F14" s="57"/>
      <c r="G14" s="18"/>
      <c r="H14" s="57"/>
      <c r="I14" s="57"/>
      <c r="J14" s="57"/>
    </row>
    <row r="15" spans="1:10" s="3" customFormat="1" ht="13.5">
      <c r="A15" s="56"/>
      <c r="B15" s="54" t="s">
        <v>14</v>
      </c>
      <c r="C15" s="54"/>
      <c r="D15" s="17" t="s">
        <v>8</v>
      </c>
      <c r="E15" s="83">
        <f>E13/E11*100%</f>
        <v>0.7638139189913058</v>
      </c>
      <c r="F15" s="83"/>
      <c r="G15" s="18"/>
      <c r="H15" s="57"/>
      <c r="I15" s="57"/>
      <c r="J15" s="57"/>
    </row>
    <row r="16" spans="1:10" s="3" customFormat="1" ht="13.5">
      <c r="A16" s="56"/>
      <c r="B16" s="54"/>
      <c r="C16" s="54"/>
      <c r="D16" s="17" t="s">
        <v>11</v>
      </c>
      <c r="E16" s="83">
        <f>E14/(E12+G12)*100%</f>
        <v>1</v>
      </c>
      <c r="F16" s="83"/>
      <c r="G16" s="18"/>
      <c r="H16" s="57"/>
      <c r="I16" s="57"/>
      <c r="J16" s="57"/>
    </row>
    <row r="17" spans="1:17" s="4" customFormat="1" ht="27" customHeight="1">
      <c r="A17" s="76" t="s">
        <v>15</v>
      </c>
      <c r="B17" s="76"/>
      <c r="C17" s="76"/>
      <c r="D17" s="76"/>
      <c r="E17" s="69" t="s">
        <v>16</v>
      </c>
      <c r="F17" s="69" t="s">
        <v>17</v>
      </c>
      <c r="G17" s="76" t="s">
        <v>18</v>
      </c>
      <c r="H17" s="56" t="s">
        <v>19</v>
      </c>
      <c r="I17" s="56" t="s">
        <v>20</v>
      </c>
      <c r="J17" s="79" t="s">
        <v>21</v>
      </c>
    </row>
    <row r="18" spans="1:17" s="4" customFormat="1" ht="30" customHeight="1">
      <c r="A18" s="45" t="s">
        <v>22</v>
      </c>
      <c r="B18" s="43" t="s">
        <v>23</v>
      </c>
      <c r="C18" s="43" t="s">
        <v>24</v>
      </c>
      <c r="D18" s="45" t="s">
        <v>25</v>
      </c>
      <c r="E18" s="69"/>
      <c r="F18" s="69"/>
      <c r="G18" s="76"/>
      <c r="H18" s="56"/>
      <c r="I18" s="56"/>
      <c r="J18" s="80"/>
    </row>
    <row r="19" spans="1:17" ht="36">
      <c r="A19" s="56" t="s">
        <v>26</v>
      </c>
      <c r="B19" s="69" t="s">
        <v>27</v>
      </c>
      <c r="C19" s="50" t="s">
        <v>128</v>
      </c>
      <c r="D19" s="77">
        <v>15</v>
      </c>
      <c r="E19" s="78" t="s">
        <v>28</v>
      </c>
      <c r="F19" s="77" t="s">
        <v>29</v>
      </c>
      <c r="G19" s="78" t="s">
        <v>30</v>
      </c>
      <c r="H19" s="23">
        <v>3.5</v>
      </c>
      <c r="I19" s="39" t="s">
        <v>155</v>
      </c>
      <c r="J19" s="38"/>
    </row>
    <row r="20" spans="1:17" ht="36">
      <c r="A20" s="56"/>
      <c r="B20" s="69"/>
      <c r="C20" s="50" t="s">
        <v>129</v>
      </c>
      <c r="D20" s="77"/>
      <c r="E20" s="78"/>
      <c r="F20" s="77"/>
      <c r="G20" s="78"/>
      <c r="H20" s="23">
        <v>3.5</v>
      </c>
      <c r="I20" s="39" t="s">
        <v>156</v>
      </c>
      <c r="J20" s="38"/>
    </row>
    <row r="21" spans="1:17" ht="36">
      <c r="A21" s="56"/>
      <c r="B21" s="69"/>
      <c r="C21" s="50" t="s">
        <v>130</v>
      </c>
      <c r="D21" s="77"/>
      <c r="E21" s="78"/>
      <c r="F21" s="77"/>
      <c r="G21" s="78"/>
      <c r="H21" s="23">
        <v>3.5</v>
      </c>
      <c r="I21" s="39" t="s">
        <v>157</v>
      </c>
      <c r="J21" s="38"/>
    </row>
    <row r="22" spans="1:17" ht="36">
      <c r="A22" s="56"/>
      <c r="B22" s="69"/>
      <c r="C22" s="50" t="s">
        <v>131</v>
      </c>
      <c r="D22" s="77"/>
      <c r="E22" s="78"/>
      <c r="F22" s="77"/>
      <c r="G22" s="78"/>
      <c r="H22" s="23">
        <v>3.5</v>
      </c>
      <c r="I22" s="39" t="s">
        <v>158</v>
      </c>
      <c r="J22" s="38"/>
      <c r="K22" s="48" t="s">
        <v>121</v>
      </c>
      <c r="L22" s="48" t="s">
        <v>127</v>
      </c>
      <c r="M22" s="48" t="s">
        <v>122</v>
      </c>
      <c r="N22" s="48" t="s">
        <v>123</v>
      </c>
      <c r="O22" s="48" t="s">
        <v>124</v>
      </c>
      <c r="P22" s="48" t="s">
        <v>125</v>
      </c>
      <c r="Q22" s="1" t="s">
        <v>132</v>
      </c>
    </row>
    <row r="23" spans="1:17" ht="48">
      <c r="A23" s="56"/>
      <c r="B23" s="69" t="s">
        <v>31</v>
      </c>
      <c r="C23" s="44" t="s">
        <v>32</v>
      </c>
      <c r="D23" s="44">
        <v>8</v>
      </c>
      <c r="E23" s="46" t="s">
        <v>33</v>
      </c>
      <c r="F23" s="44" t="s">
        <v>29</v>
      </c>
      <c r="G23" s="46" t="s">
        <v>34</v>
      </c>
      <c r="H23" s="23">
        <v>7.9</v>
      </c>
      <c r="I23" s="39" t="s">
        <v>145</v>
      </c>
      <c r="J23" s="38"/>
      <c r="K23" s="1">
        <f>(N23-M23)/M23</f>
        <v>-0.21083965426001053</v>
      </c>
      <c r="L23" s="1">
        <f>(108.88-26.42)/M23*100%</f>
        <v>0.12121479390839066</v>
      </c>
      <c r="M23" s="1">
        <v>680.28</v>
      </c>
      <c r="N23" s="1">
        <v>536.85</v>
      </c>
      <c r="O23" s="1">
        <v>108.88</v>
      </c>
      <c r="P23" s="1">
        <v>26.42</v>
      </c>
      <c r="Q23" s="1">
        <v>180.55</v>
      </c>
    </row>
    <row r="24" spans="1:17" ht="48">
      <c r="A24" s="56"/>
      <c r="B24" s="69"/>
      <c r="C24" s="44" t="s">
        <v>35</v>
      </c>
      <c r="D24" s="44">
        <v>4</v>
      </c>
      <c r="E24" s="46" t="s">
        <v>36</v>
      </c>
      <c r="F24" s="44" t="s">
        <v>29</v>
      </c>
      <c r="G24" s="46" t="s">
        <v>37</v>
      </c>
      <c r="H24" s="23">
        <v>4</v>
      </c>
      <c r="I24" s="39" t="s">
        <v>146</v>
      </c>
      <c r="J24" s="38"/>
    </row>
    <row r="25" spans="1:17" ht="108">
      <c r="A25" s="56"/>
      <c r="B25" s="69"/>
      <c r="C25" s="44" t="s">
        <v>38</v>
      </c>
      <c r="D25" s="44">
        <v>6</v>
      </c>
      <c r="E25" s="46" t="s">
        <v>39</v>
      </c>
      <c r="F25" s="44" t="s">
        <v>29</v>
      </c>
      <c r="G25" s="46" t="s">
        <v>40</v>
      </c>
      <c r="H25" s="23">
        <f>N23/M23*100%*6+(1*0.8-1*0.2)</f>
        <v>5.3349620744399378</v>
      </c>
      <c r="I25" s="84" t="s">
        <v>159</v>
      </c>
      <c r="J25" s="38"/>
    </row>
    <row r="26" spans="1:17" ht="36">
      <c r="A26" s="56"/>
      <c r="B26" s="69"/>
      <c r="C26" s="44" t="s">
        <v>41</v>
      </c>
      <c r="D26" s="44">
        <v>2</v>
      </c>
      <c r="E26" s="46" t="s">
        <v>42</v>
      </c>
      <c r="F26" s="44" t="s">
        <v>29</v>
      </c>
      <c r="G26" s="49" t="s">
        <v>126</v>
      </c>
      <c r="H26" s="23">
        <f>(1-L23)*100%*2</f>
        <v>1.7575704121832187</v>
      </c>
      <c r="I26" s="39" t="s">
        <v>145</v>
      </c>
      <c r="J26" s="38"/>
    </row>
    <row r="27" spans="1:17" ht="84">
      <c r="A27" s="56" t="s">
        <v>26</v>
      </c>
      <c r="B27" s="43" t="s">
        <v>31</v>
      </c>
      <c r="C27" s="44" t="s">
        <v>43</v>
      </c>
      <c r="D27" s="44">
        <v>5</v>
      </c>
      <c r="E27" s="46" t="s">
        <v>44</v>
      </c>
      <c r="F27" s="44" t="s">
        <v>29</v>
      </c>
      <c r="G27" s="24" t="s">
        <v>45</v>
      </c>
      <c r="H27" s="23">
        <v>3</v>
      </c>
      <c r="I27" s="39" t="s">
        <v>147</v>
      </c>
      <c r="J27" s="38"/>
    </row>
    <row r="28" spans="1:17" s="5" customFormat="1" ht="36">
      <c r="A28" s="56"/>
      <c r="B28" s="69" t="s">
        <v>46</v>
      </c>
      <c r="C28" s="44" t="s">
        <v>47</v>
      </c>
      <c r="D28" s="44">
        <v>4</v>
      </c>
      <c r="E28" s="46" t="s">
        <v>48</v>
      </c>
      <c r="F28" s="44" t="s">
        <v>49</v>
      </c>
      <c r="G28" s="46" t="s">
        <v>50</v>
      </c>
      <c r="H28" s="25">
        <v>2</v>
      </c>
      <c r="I28" s="40" t="s">
        <v>148</v>
      </c>
      <c r="J28" s="40"/>
    </row>
    <row r="29" spans="1:17" ht="24">
      <c r="A29" s="56"/>
      <c r="B29" s="69"/>
      <c r="C29" s="44" t="s">
        <v>51</v>
      </c>
      <c r="D29" s="44">
        <v>2</v>
      </c>
      <c r="E29" s="46" t="s">
        <v>52</v>
      </c>
      <c r="F29" s="44" t="s">
        <v>53</v>
      </c>
      <c r="G29" s="46" t="s">
        <v>54</v>
      </c>
      <c r="H29" s="23">
        <v>2</v>
      </c>
      <c r="I29" s="40" t="s">
        <v>148</v>
      </c>
      <c r="J29" s="38"/>
    </row>
    <row r="30" spans="1:17" ht="276">
      <c r="A30" s="56"/>
      <c r="B30" s="69"/>
      <c r="C30" s="44" t="s">
        <v>55</v>
      </c>
      <c r="D30" s="44">
        <v>4</v>
      </c>
      <c r="E30" s="46" t="s">
        <v>56</v>
      </c>
      <c r="F30" s="44" t="s">
        <v>49</v>
      </c>
      <c r="G30" s="46" t="s">
        <v>57</v>
      </c>
      <c r="H30" s="23">
        <v>4</v>
      </c>
      <c r="I30" s="39" t="s">
        <v>153</v>
      </c>
      <c r="J30" s="38"/>
    </row>
    <row r="31" spans="1:17" ht="72">
      <c r="A31" s="56"/>
      <c r="B31" s="43" t="s">
        <v>58</v>
      </c>
      <c r="C31" s="44" t="s">
        <v>59</v>
      </c>
      <c r="D31" s="44">
        <v>3</v>
      </c>
      <c r="E31" s="46" t="s">
        <v>60</v>
      </c>
      <c r="F31" s="44" t="s">
        <v>61</v>
      </c>
      <c r="G31" s="46" t="s">
        <v>62</v>
      </c>
      <c r="H31" s="23">
        <f>1.5+1.5</f>
        <v>3</v>
      </c>
      <c r="I31" s="38" t="s">
        <v>154</v>
      </c>
      <c r="J31" s="38"/>
      <c r="L31" s="1" t="s">
        <v>133</v>
      </c>
      <c r="M31" s="1" t="s">
        <v>134</v>
      </c>
      <c r="N31" s="1" t="s">
        <v>136</v>
      </c>
      <c r="O31" s="1" t="s">
        <v>135</v>
      </c>
    </row>
    <row r="32" spans="1:17" ht="132">
      <c r="A32" s="63" t="s">
        <v>26</v>
      </c>
      <c r="B32" s="70" t="s">
        <v>58</v>
      </c>
      <c r="C32" s="44" t="s">
        <v>63</v>
      </c>
      <c r="D32" s="44">
        <v>3</v>
      </c>
      <c r="E32" s="46" t="s">
        <v>64</v>
      </c>
      <c r="F32" s="44" t="s">
        <v>61</v>
      </c>
      <c r="G32" s="46" t="s">
        <v>65</v>
      </c>
      <c r="H32" s="38">
        <f>1.5+0.3</f>
        <v>1.8</v>
      </c>
      <c r="I32" s="38" t="s">
        <v>154</v>
      </c>
      <c r="J32" s="38"/>
      <c r="L32" s="1">
        <v>51100</v>
      </c>
      <c r="M32" s="1">
        <v>13390</v>
      </c>
      <c r="N32" s="1">
        <v>308638</v>
      </c>
      <c r="O32" s="1">
        <v>41451</v>
      </c>
    </row>
    <row r="33" spans="1:12" ht="72">
      <c r="A33" s="64"/>
      <c r="B33" s="71"/>
      <c r="C33" s="44" t="s">
        <v>66</v>
      </c>
      <c r="D33" s="44">
        <v>3</v>
      </c>
      <c r="E33" s="46" t="s">
        <v>67</v>
      </c>
      <c r="F33" s="44" t="s">
        <v>61</v>
      </c>
      <c r="G33" s="51" t="s">
        <v>68</v>
      </c>
      <c r="H33" s="38">
        <v>3</v>
      </c>
      <c r="I33" s="38" t="s">
        <v>140</v>
      </c>
      <c r="J33" s="38"/>
    </row>
    <row r="34" spans="1:12" s="5" customFormat="1" ht="36">
      <c r="A34" s="64"/>
      <c r="B34" s="69" t="s">
        <v>69</v>
      </c>
      <c r="C34" s="44" t="s">
        <v>70</v>
      </c>
      <c r="D34" s="44">
        <v>3</v>
      </c>
      <c r="E34" s="46" t="s">
        <v>71</v>
      </c>
      <c r="F34" s="44" t="s">
        <v>53</v>
      </c>
      <c r="G34" s="46" t="s">
        <v>72</v>
      </c>
      <c r="H34" s="40">
        <v>3</v>
      </c>
      <c r="I34" s="40" t="s">
        <v>141</v>
      </c>
      <c r="J34" s="40"/>
      <c r="L34" s="5" t="s">
        <v>143</v>
      </c>
    </row>
    <row r="35" spans="1:12" ht="36">
      <c r="A35" s="65"/>
      <c r="B35" s="69"/>
      <c r="C35" s="44" t="s">
        <v>73</v>
      </c>
      <c r="D35" s="44">
        <v>3</v>
      </c>
      <c r="E35" s="46" t="s">
        <v>74</v>
      </c>
      <c r="F35" s="44" t="s">
        <v>29</v>
      </c>
      <c r="G35" s="51" t="s">
        <v>142</v>
      </c>
      <c r="H35" s="38">
        <v>1.8</v>
      </c>
      <c r="I35" s="52" t="s">
        <v>144</v>
      </c>
      <c r="J35" s="38"/>
      <c r="L35" s="1">
        <v>30</v>
      </c>
    </row>
    <row r="36" spans="1:12" ht="84">
      <c r="A36" s="66" t="s">
        <v>75</v>
      </c>
      <c r="B36" s="76" t="s">
        <v>76</v>
      </c>
      <c r="C36" s="26" t="s">
        <v>77</v>
      </c>
      <c r="D36" s="27">
        <v>4</v>
      </c>
      <c r="E36" s="46" t="s">
        <v>78</v>
      </c>
      <c r="F36" s="44" t="s">
        <v>29</v>
      </c>
      <c r="G36" s="46" t="s">
        <v>79</v>
      </c>
      <c r="H36" s="23">
        <v>4</v>
      </c>
      <c r="I36" s="52" t="s">
        <v>137</v>
      </c>
      <c r="J36" s="38"/>
    </row>
    <row r="37" spans="1:12" ht="72">
      <c r="A37" s="67"/>
      <c r="B37" s="76"/>
      <c r="C37" s="26" t="s">
        <v>80</v>
      </c>
      <c r="D37" s="27">
        <v>4</v>
      </c>
      <c r="E37" s="46" t="s">
        <v>81</v>
      </c>
      <c r="F37" s="44" t="s">
        <v>29</v>
      </c>
      <c r="G37" s="46" t="s">
        <v>82</v>
      </c>
      <c r="H37" s="23">
        <v>4</v>
      </c>
      <c r="I37" s="39" t="s">
        <v>137</v>
      </c>
      <c r="J37" s="38"/>
    </row>
    <row r="38" spans="1:12" ht="48">
      <c r="A38" s="67"/>
      <c r="B38" s="76"/>
      <c r="C38" s="44" t="s">
        <v>83</v>
      </c>
      <c r="D38" s="44">
        <v>4</v>
      </c>
      <c r="E38" s="46" t="s">
        <v>84</v>
      </c>
      <c r="F38" s="44" t="s">
        <v>29</v>
      </c>
      <c r="G38" s="46" t="s">
        <v>85</v>
      </c>
      <c r="H38" s="23">
        <v>4</v>
      </c>
      <c r="I38" s="38" t="s">
        <v>138</v>
      </c>
      <c r="J38" s="38"/>
    </row>
    <row r="39" spans="1:12" ht="48">
      <c r="A39" s="67"/>
      <c r="B39" s="76" t="s">
        <v>86</v>
      </c>
      <c r="C39" s="26" t="s">
        <v>87</v>
      </c>
      <c r="D39" s="27">
        <v>4</v>
      </c>
      <c r="E39" s="28" t="s">
        <v>88</v>
      </c>
      <c r="F39" s="44" t="s">
        <v>29</v>
      </c>
      <c r="G39" s="28" t="s">
        <v>89</v>
      </c>
      <c r="H39" s="23">
        <v>4</v>
      </c>
      <c r="I39" s="38" t="s">
        <v>139</v>
      </c>
      <c r="J39" s="38"/>
    </row>
    <row r="40" spans="1:12" ht="48">
      <c r="A40" s="68"/>
      <c r="B40" s="76"/>
      <c r="C40" s="26" t="s">
        <v>90</v>
      </c>
      <c r="D40" s="27">
        <v>4</v>
      </c>
      <c r="E40" s="46" t="s">
        <v>91</v>
      </c>
      <c r="F40" s="44" t="s">
        <v>29</v>
      </c>
      <c r="G40" s="46" t="s">
        <v>92</v>
      </c>
      <c r="H40" s="23">
        <v>4</v>
      </c>
      <c r="I40" s="38" t="s">
        <v>152</v>
      </c>
      <c r="J40" s="38"/>
    </row>
    <row r="41" spans="1:12" ht="48">
      <c r="A41" s="67" t="s">
        <v>75</v>
      </c>
      <c r="B41" s="45" t="s">
        <v>86</v>
      </c>
      <c r="C41" s="26" t="s">
        <v>93</v>
      </c>
      <c r="D41" s="27">
        <v>4</v>
      </c>
      <c r="E41" s="24" t="s">
        <v>94</v>
      </c>
      <c r="F41" s="26" t="s">
        <v>29</v>
      </c>
      <c r="G41" s="28" t="s">
        <v>95</v>
      </c>
      <c r="H41" s="23">
        <v>4</v>
      </c>
      <c r="I41" s="39" t="s">
        <v>149</v>
      </c>
      <c r="J41" s="38"/>
    </row>
    <row r="42" spans="1:12" ht="312">
      <c r="A42" s="67"/>
      <c r="B42" s="76" t="s">
        <v>96</v>
      </c>
      <c r="C42" s="26" t="s">
        <v>97</v>
      </c>
      <c r="D42" s="26">
        <v>4</v>
      </c>
      <c r="E42" s="24" t="s">
        <v>98</v>
      </c>
      <c r="F42" s="26" t="s">
        <v>29</v>
      </c>
      <c r="G42" s="24" t="s">
        <v>99</v>
      </c>
      <c r="H42" s="23">
        <v>4</v>
      </c>
      <c r="I42" s="39" t="s">
        <v>151</v>
      </c>
      <c r="J42" s="38"/>
    </row>
    <row r="43" spans="1:12" ht="288">
      <c r="A43" s="67"/>
      <c r="B43" s="76"/>
      <c r="C43" s="26" t="s">
        <v>100</v>
      </c>
      <c r="D43" s="26">
        <v>4</v>
      </c>
      <c r="E43" s="24" t="s">
        <v>101</v>
      </c>
      <c r="F43" s="26" t="s">
        <v>29</v>
      </c>
      <c r="G43" s="24" t="s">
        <v>102</v>
      </c>
      <c r="H43" s="23">
        <v>4</v>
      </c>
      <c r="I43" s="39" t="s">
        <v>150</v>
      </c>
      <c r="J43" s="38"/>
    </row>
    <row r="44" spans="1:12" ht="288">
      <c r="A44" s="68"/>
      <c r="B44" s="76"/>
      <c r="C44" s="26" t="s">
        <v>103</v>
      </c>
      <c r="D44" s="26">
        <v>3</v>
      </c>
      <c r="E44" s="24" t="s">
        <v>104</v>
      </c>
      <c r="F44" s="26" t="s">
        <v>29</v>
      </c>
      <c r="G44" s="24" t="s">
        <v>105</v>
      </c>
      <c r="H44" s="23">
        <v>3</v>
      </c>
      <c r="I44" s="39" t="s">
        <v>150</v>
      </c>
      <c r="J44" s="38"/>
    </row>
    <row r="45" spans="1:12">
      <c r="A45" s="58" t="s">
        <v>106</v>
      </c>
      <c r="B45" s="59"/>
      <c r="C45" s="60"/>
      <c r="D45" s="26"/>
      <c r="E45" s="24"/>
      <c r="F45" s="26"/>
      <c r="G45" s="24"/>
      <c r="H45" s="26">
        <f>SUM(H19:H44)</f>
        <v>91.592532486623156</v>
      </c>
      <c r="I45" s="38"/>
      <c r="J45" s="38"/>
    </row>
    <row r="46" spans="1:12" ht="36">
      <c r="A46" s="47" t="s">
        <v>107</v>
      </c>
      <c r="B46" s="61" t="s">
        <v>108</v>
      </c>
      <c r="C46" s="62"/>
      <c r="D46" s="30">
        <v>3</v>
      </c>
      <c r="E46" s="31" t="s">
        <v>109</v>
      </c>
      <c r="F46" s="44" t="s">
        <v>49</v>
      </c>
      <c r="G46" s="46" t="s">
        <v>110</v>
      </c>
      <c r="H46" s="23"/>
      <c r="I46" s="38"/>
      <c r="J46" s="38"/>
    </row>
    <row r="47" spans="1:12" ht="36">
      <c r="A47" s="75" t="s">
        <v>107</v>
      </c>
      <c r="B47" s="61" t="s">
        <v>111</v>
      </c>
      <c r="C47" s="62"/>
      <c r="D47" s="30">
        <v>3</v>
      </c>
      <c r="E47" s="31" t="s">
        <v>112</v>
      </c>
      <c r="F47" s="44" t="s">
        <v>49</v>
      </c>
      <c r="G47" s="46" t="s">
        <v>113</v>
      </c>
      <c r="H47" s="23"/>
      <c r="I47" s="38"/>
      <c r="J47" s="38"/>
    </row>
    <row r="48" spans="1:12" ht="36">
      <c r="A48" s="75"/>
      <c r="B48" s="61" t="s">
        <v>114</v>
      </c>
      <c r="C48" s="62"/>
      <c r="D48" s="30">
        <v>4</v>
      </c>
      <c r="E48" s="32" t="s">
        <v>115</v>
      </c>
      <c r="F48" s="44" t="s">
        <v>49</v>
      </c>
      <c r="G48" s="33" t="s">
        <v>116</v>
      </c>
      <c r="H48" s="23"/>
      <c r="I48" s="38"/>
      <c r="J48" s="38"/>
    </row>
    <row r="49" spans="1:10" s="6" customFormat="1">
      <c r="A49" s="58" t="s">
        <v>117</v>
      </c>
      <c r="B49" s="59"/>
      <c r="C49" s="59"/>
      <c r="D49" s="34"/>
      <c r="E49" s="35"/>
      <c r="G49" s="36"/>
      <c r="H49" s="41"/>
      <c r="I49" s="36"/>
      <c r="J49" s="34"/>
    </row>
    <row r="50" spans="1:10" s="7" customFormat="1">
      <c r="A50" s="56" t="s">
        <v>118</v>
      </c>
      <c r="B50" s="56"/>
      <c r="C50" s="56"/>
      <c r="D50" s="41"/>
      <c r="E50" s="37"/>
      <c r="F50" s="37"/>
      <c r="G50" s="37"/>
      <c r="H50" s="41">
        <f>SUM(H19:H44)</f>
        <v>91.592532486623156</v>
      </c>
      <c r="I50" s="37"/>
      <c r="J50" s="41"/>
    </row>
    <row r="51" spans="1:10" s="8" customFormat="1" ht="14.25">
      <c r="A51" s="72"/>
      <c r="B51" s="72"/>
      <c r="C51" s="72"/>
      <c r="D51" s="72"/>
      <c r="E51" s="73"/>
      <c r="F51" s="74"/>
      <c r="G51" s="74"/>
      <c r="H51" s="74"/>
      <c r="I51" s="74"/>
      <c r="J51" s="74"/>
    </row>
  </sheetData>
  <mergeCells count="66">
    <mergeCell ref="A49:C49"/>
    <mergeCell ref="A50:C50"/>
    <mergeCell ref="A51:J51"/>
    <mergeCell ref="A41:A44"/>
    <mergeCell ref="B42:B44"/>
    <mergeCell ref="A45:C45"/>
    <mergeCell ref="B46:C46"/>
    <mergeCell ref="A47:A48"/>
    <mergeCell ref="B47:C47"/>
    <mergeCell ref="B48:C48"/>
    <mergeCell ref="A27:A31"/>
    <mergeCell ref="B28:B30"/>
    <mergeCell ref="A32:A35"/>
    <mergeCell ref="B32:B33"/>
    <mergeCell ref="B34:B35"/>
    <mergeCell ref="A36:A40"/>
    <mergeCell ref="B36:B38"/>
    <mergeCell ref="B39:B40"/>
    <mergeCell ref="I17:I18"/>
    <mergeCell ref="J17:J18"/>
    <mergeCell ref="A19:A26"/>
    <mergeCell ref="B19:B22"/>
    <mergeCell ref="D19:D22"/>
    <mergeCell ref="E19:E22"/>
    <mergeCell ref="F19:F22"/>
    <mergeCell ref="G19:G22"/>
    <mergeCell ref="B23:B26"/>
    <mergeCell ref="B15:C16"/>
    <mergeCell ref="E15:F15"/>
    <mergeCell ref="H15:J15"/>
    <mergeCell ref="E16:F16"/>
    <mergeCell ref="H16:J16"/>
    <mergeCell ref="A17:D17"/>
    <mergeCell ref="E17:E18"/>
    <mergeCell ref="F17:F18"/>
    <mergeCell ref="G17:G18"/>
    <mergeCell ref="H17:H18"/>
    <mergeCell ref="B11:C12"/>
    <mergeCell ref="E11:F11"/>
    <mergeCell ref="H11:J11"/>
    <mergeCell ref="E12:F12"/>
    <mergeCell ref="H12:J12"/>
    <mergeCell ref="B13:C14"/>
    <mergeCell ref="E13:F13"/>
    <mergeCell ref="H13:J13"/>
    <mergeCell ref="E14:F14"/>
    <mergeCell ref="H14:J14"/>
    <mergeCell ref="E7:F7"/>
    <mergeCell ref="H7:J7"/>
    <mergeCell ref="E8:F8"/>
    <mergeCell ref="H8:J8"/>
    <mergeCell ref="B9:C10"/>
    <mergeCell ref="E9:F9"/>
    <mergeCell ref="H9:J9"/>
    <mergeCell ref="E10:F10"/>
    <mergeCell ref="H10:J10"/>
    <mergeCell ref="A2:J2"/>
    <mergeCell ref="A3:J3"/>
    <mergeCell ref="A4:F4"/>
    <mergeCell ref="G4:J5"/>
    <mergeCell ref="A5:F5"/>
    <mergeCell ref="A6:A16"/>
    <mergeCell ref="B6:C6"/>
    <mergeCell ref="D6:F6"/>
    <mergeCell ref="H6:J6"/>
    <mergeCell ref="B7:C8"/>
  </mergeCells>
  <phoneticPr fontId="14" type="noConversion"/>
  <pageMargins left="0.31" right="0.16" top="0.74803149606299213" bottom="0.74803149606299213" header="0.31496062992125984" footer="0.31496062992125984"/>
  <pageSetup paperSize="9" scale="55"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整体支出</vt:lpstr>
      <vt:lpstr>Sheet1</vt:lpstr>
      <vt:lpstr>整体支出!Print_Titles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2025-04-18T02:41:04Z</cp:lastPrinted>
  <dcterms:created xsi:type="dcterms:W3CDTF">2025-03-25T02:36:00Z</dcterms:created>
  <dcterms:modified xsi:type="dcterms:W3CDTF">2025-04-21T01:08:08Z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BFCE9694395644A1B97345272AC64507</vt:lpwstr>
  </property>
  <property fmtid="{D5CDD505-2E9C-101B-9397-08002B2CF9AE}" pid="3" name="KSOProductBuildVer">
    <vt:lpwstr>2052-11.8.2.11978</vt:lpwstr>
  </property>
</Properties>
</file>