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3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'1'!$B$1:$E$39</definedName>
    <definedName name="_xlnm.Print_Area" localSheetId="3">'1-2'!$B$1:$K$16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G22" i="4"/>
  <c r="G8"/>
  <c r="G9"/>
  <c r="G10"/>
  <c r="G11"/>
  <c r="G12"/>
  <c r="G13"/>
  <c r="G14"/>
  <c r="G15"/>
  <c r="G16"/>
  <c r="G17"/>
  <c r="G18"/>
  <c r="G19"/>
  <c r="G20"/>
  <c r="G21"/>
  <c r="G7"/>
  <c r="D7" i="3"/>
  <c r="I84" i="17"/>
  <c r="F10" i="18" l="1"/>
  <c r="G7" i="13"/>
  <c r="E6" i="10"/>
  <c r="G6"/>
  <c r="H6"/>
  <c r="I6"/>
  <c r="F7"/>
  <c r="D7" s="1"/>
  <c r="D6" s="1"/>
  <c r="G5" i="9"/>
  <c r="F8" i="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H6"/>
  <c r="G6"/>
  <c r="F7"/>
  <c r="G6" i="7"/>
  <c r="N8" i="6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8"/>
  <c r="F6" i="10" l="1"/>
  <c r="F6" i="8"/>
  <c r="I7" i="6"/>
  <c r="J7"/>
  <c r="K7"/>
  <c r="P7"/>
  <c r="N7" s="1"/>
  <c r="G5" i="5"/>
  <c r="F5"/>
  <c r="H27"/>
  <c r="H5" s="1"/>
  <c r="C5"/>
  <c r="C8"/>
  <c r="H6" i="4"/>
  <c r="I6"/>
  <c r="G6"/>
  <c r="H7" i="6" l="1"/>
  <c r="G7" s="1"/>
  <c r="E5" i="5"/>
  <c r="E6" i="3" l="1"/>
  <c r="F6"/>
  <c r="G6"/>
  <c r="H6"/>
  <c r="E26" i="2"/>
  <c r="C7"/>
  <c r="D6" i="3" l="1"/>
</calcChain>
</file>

<file path=xl/sharedStrings.xml><?xml version="1.0" encoding="utf-8"?>
<sst xmlns="http://schemas.openxmlformats.org/spreadsheetml/2006/main" count="1340" uniqueCount="496">
  <si>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</si>
  <si>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</si>
  <si>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</si>
  <si>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</si>
  <si>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</si>
  <si>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</si>
  <si>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</si>
  <si>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</si>
  <si>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</si>
  <si>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</si>
  <si>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</si>
  <si>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</si>
  <si>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</si>
  <si>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</si>
  <si>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</si>
  <si>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</si>
  <si>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</si>
  <si>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</si>
  <si>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</si>
  <si>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</si>
  <si>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</si>
  <si>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</si>
  <si>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</si>
  <si>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</si>
  <si>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</si>
  <si>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</si>
  <si>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</si>
  <si>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</si>
  <si>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</si>
  <si>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</si>
  <si>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</si>
  <si>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</si>
  <si>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</si>
  <si>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</si>
  <si>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</si>
  <si>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</si>
  <si>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</si>
  <si>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</si>
  <si>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</si>
  <si>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</si>
  <si>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</si>
  <si>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</si>
  <si>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</si>
  <si>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</si>
  <si>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</si>
  <si>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</si>
  <si>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</si>
  <si>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</si>
  <si>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</si>
  <si>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</si>
  <si>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</si>
  <si>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</si>
  <si>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</si>
  <si>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</si>
  <si>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</si>
  <si>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</si>
  <si>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</si>
  <si>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</si>
  <si>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</si>
  <si>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</si>
  <si>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</si>
  <si>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</si>
  <si>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</si>
  <si>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</si>
  <si>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</si>
  <si>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</si>
  <si>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</si>
  <si>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</si>
  <si>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</si>
  <si>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</si>
  <si>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</si>
  <si>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</si>
  <si>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</si>
  <si>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</si>
  <si>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</si>
  <si>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</si>
  <si>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</si>
  <si>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</si>
  <si>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</si>
  <si>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</si>
  <si>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</si>
  <si>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</si>
  <si>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</si>
  <si>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</si>
  <si>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</si>
  <si>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</si>
  <si>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</si>
  <si>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</si>
  <si>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</si>
  <si>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</si>
  <si>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</si>
  <si>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</si>
  <si>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</si>
  <si>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</si>
  <si>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</si>
  <si>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</si>
  <si>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</si>
  <si>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</si>
  <si>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</si>
  <si>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</si>
  <si>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</si>
  <si>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</si>
  <si>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</si>
  <si>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</si>
  <si>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</si>
  <si>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</si>
  <si>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</si>
  <si>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</si>
  <si>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</si>
  <si>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</si>
  <si>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</si>
  <si>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</si>
  <si>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</si>
  <si>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</si>
  <si>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</si>
  <si>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</si>
  <si>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</si>
  <si>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</si>
  <si>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</si>
  <si>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</si>
  <si>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</si>
  <si>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</si>
  <si>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</si>
  <si>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</si>
  <si>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</si>
  <si>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</si>
  <si>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</si>
  <si>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一般公共预算支出预算表</t>
  </si>
  <si>
    <t>当年财政拨款安排</t>
  </si>
  <si>
    <t>一般公共预算基本支出预算表</t>
  </si>
  <si>
    <t>人员经费</t>
  </si>
  <si>
    <t>公用经费</t>
  </si>
  <si>
    <t>一般公共预算项目支出预算表</t>
  </si>
  <si>
    <t>金额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</si>
  <si>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</si>
  <si>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</si>
  <si>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</si>
  <si>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</si>
  <si>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</si>
  <si>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</si>
  <si>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</si>
  <si>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</si>
  <si>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 xml:space="preserve">政府性基金预算支出预算表 </t>
  </si>
  <si>
    <t>本年政府性基金预算支出</t>
  </si>
  <si>
    <t>政府性基金预算“三公”经费支出预算表</t>
  </si>
  <si>
    <t>国有资本经营预算支出预算表</t>
  </si>
  <si>
    <t>本年国有资本经营预算支出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</si>
  <si>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</si>
  <si>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</si>
  <si>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</si>
  <si>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</si>
  <si>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</si>
  <si>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</si>
  <si>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</si>
  <si>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</si>
  <si>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</si>
  <si>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数量指标</t>
  </si>
  <si>
    <t>时效指标</t>
  </si>
  <si>
    <t>社会效益指标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</si>
  <si>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</si>
  <si>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任务名称</t>
  </si>
  <si>
    <t>主要内容</t>
  </si>
  <si>
    <t>资金总额</t>
  </si>
  <si>
    <t>财政拨款</t>
  </si>
  <si>
    <t>其他资金</t>
  </si>
  <si>
    <t>部门：瓜子坪街道办事处</t>
    <phoneticPr fontId="18" type="noConversion"/>
  </si>
  <si>
    <t>308001</t>
  </si>
  <si>
    <r>
      <rPr>
        <sz val="11"/>
        <rFont val="宋体"/>
        <family val="3"/>
        <charset val="134"/>
      </rPr>
      <t>攀枝花市东区人民政府瓜子坪街道办事处</t>
    </r>
  </si>
  <si>
    <t>金额单位：万元</t>
    <phoneticPr fontId="18" type="noConversion"/>
  </si>
  <si>
    <t>201</t>
  </si>
  <si>
    <t>03</t>
  </si>
  <si>
    <t>01</t>
  </si>
  <si>
    <t>行政运行</t>
  </si>
  <si>
    <t>02</t>
  </si>
  <si>
    <t>一般行政管理事务</t>
  </si>
  <si>
    <t>50</t>
  </si>
  <si>
    <t>事业运行</t>
  </si>
  <si>
    <t>99</t>
  </si>
  <si>
    <t>其他政府办公厅（室）及相关机构事务支出</t>
  </si>
  <si>
    <t>05</t>
  </si>
  <si>
    <t>208</t>
  </si>
  <si>
    <t>08</t>
  </si>
  <si>
    <t>基层政权建设和社区治理</t>
  </si>
  <si>
    <t>行政单位离退休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</si>
  <si>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</si>
  <si>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</si>
  <si>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</si>
  <si>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</si>
  <si>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</si>
  <si>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</si>
  <si>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行政单位医疗</t>
  </si>
  <si>
    <t>事业单位医疗</t>
  </si>
  <si>
    <t>公务员医疗补助</t>
  </si>
  <si>
    <t>212</t>
  </si>
  <si>
    <t>04</t>
  </si>
  <si>
    <t>城管执法</t>
  </si>
  <si>
    <t>221</t>
  </si>
  <si>
    <t>住房公积金</t>
  </si>
  <si>
    <t>223</t>
  </si>
  <si>
    <t>国有企业退休人员社会化管理补助支出</t>
  </si>
  <si>
    <t>部门：瓜子坪街道办事处</t>
    <phoneticPr fontId="18" type="noConversion"/>
  </si>
  <si>
    <t>308001</t>
    <phoneticPr fontId="6" type="noConversion"/>
  </si>
  <si>
    <t>308001</t>
    <phoneticPr fontId="6" type="noConversion"/>
  </si>
  <si>
    <t>308001</t>
    <phoneticPr fontId="6" type="noConversion"/>
  </si>
  <si>
    <t>308001</t>
    <phoneticPr fontId="6" type="noConversion"/>
  </si>
  <si>
    <t>308001</t>
    <phoneticPr fontId="6" type="noConversion"/>
  </si>
  <si>
    <t xml:space="preserve">部门：瓜子坪街道办事处 </t>
    <phoneticPr fontId="18" type="noConversion"/>
  </si>
  <si>
    <t>部门：瓜子坪街道办事处</t>
    <phoneticPr fontId="18" type="noConversion"/>
  </si>
  <si>
    <t>301</t>
  </si>
  <si>
    <t>302</t>
  </si>
  <si>
    <t>303</t>
  </si>
  <si>
    <t>07</t>
  </si>
  <si>
    <t>09</t>
  </si>
  <si>
    <t>10</t>
  </si>
  <si>
    <t>12</t>
  </si>
  <si>
    <t>13</t>
  </si>
  <si>
    <t>26</t>
  </si>
  <si>
    <t>28</t>
  </si>
  <si>
    <t>29</t>
  </si>
  <si>
    <t>31</t>
  </si>
  <si>
    <t>39</t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</si>
  <si>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</si>
  <si>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</si>
  <si>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</si>
  <si>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伙食补助费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</si>
  <si>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</si>
  <si>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</si>
  <si>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</si>
  <si>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</si>
  <si>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</si>
  <si>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</si>
  <si>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其他工资福利支出</t>
    </r>
  </si>
  <si>
    <t>住房公积金</t>
    <phoneticPr fontId="18" type="noConversion"/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</si>
  <si>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</si>
  <si>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</si>
  <si>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</si>
  <si>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</si>
  <si>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</si>
  <si>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</si>
  <si>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</si>
  <si>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</si>
  <si>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</si>
  <si>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</si>
  <si>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</si>
  <si>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</si>
  <si>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</si>
  <si>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医疗费补助</t>
    </r>
  </si>
  <si>
    <r>
      <rPr>
        <sz val="11"/>
        <rFont val="宋体"/>
        <family val="3"/>
        <charset val="134"/>
      </rPr>
      <t>其他对个人和家庭的补助</t>
    </r>
  </si>
  <si>
    <t>攀枝花市东区人民政府瓜子坪街道办事处部门</t>
    <phoneticPr fontId="18" type="noConversion"/>
  </si>
  <si>
    <t>无</t>
    <phoneticPr fontId="18" type="noConversion"/>
  </si>
  <si>
    <t xml:space="preserve">部门：瓜子坪街道办事处 </t>
    <phoneticPr fontId="18" type="noConversion"/>
  </si>
  <si>
    <t>01</t>
    <phoneticPr fontId="18" type="noConversion"/>
  </si>
  <si>
    <t>05</t>
    <phoneticPr fontId="18" type="noConversion"/>
  </si>
  <si>
    <t>日常公用支出</t>
  </si>
  <si>
    <t>部门整体支出绩效目标表</t>
    <phoneticPr fontId="24" type="noConversion"/>
  </si>
  <si>
    <t>（2023年度）</t>
    <phoneticPr fontId="24" type="noConversion"/>
  </si>
  <si>
    <t>部门（单位）名称</t>
    <phoneticPr fontId="24" type="noConversion"/>
  </si>
  <si>
    <t>攀枝花市东区人民政府瓜子坪街道办事处</t>
    <phoneticPr fontId="6" type="noConversion"/>
  </si>
  <si>
    <t>年度
主要
任务</t>
  </si>
  <si>
    <t>人员工资福利支出</t>
    <phoneticPr fontId="6" type="noConversion"/>
  </si>
  <si>
    <t>党群服务、小区清扫保洁、绿化经费等项目支出</t>
    <phoneticPr fontId="6" type="noConversion"/>
  </si>
  <si>
    <t>年度部门整体支出预算申请（万元）</t>
    <phoneticPr fontId="6" type="noConversion"/>
  </si>
  <si>
    <t>年度
总体
目标</t>
  </si>
  <si>
    <t>绩
效
指
标</t>
    <phoneticPr fontId="6" type="noConversion"/>
  </si>
  <si>
    <t>一级指标</t>
    <phoneticPr fontId="6" type="noConversion"/>
  </si>
  <si>
    <t>二级指标</t>
    <phoneticPr fontId="6" type="noConversion"/>
  </si>
  <si>
    <t>三级指标</t>
    <phoneticPr fontId="6" type="noConversion"/>
  </si>
  <si>
    <t>指标值
（包含数字及文字描述）</t>
    <phoneticPr fontId="6" type="noConversion"/>
  </si>
  <si>
    <t>目标1：深入推进党建工作开展，强化党建引领服务，做实党建工作，丰富党员组织生活。基层组织建设更加完善，队伍建设更加有力。为居民提供基本而有保障的一系列服务，促进社会公平公正，维护社会和谐稳定，加快建设基本公共服务体系。                                             
目标2：以改善群众生产生活环境为宗旨，全面开展小区环境综合整治工作，进一步提高小区环境卫生管理水平，为营造整洁、优美、文明的城乡人居环境而努力。
目标3：将“人大代表之家”作为闭会期间代表开展常态化活动的主要场所，以密切联系群众、依法规范履职、推进问题解决。
目标4：协调、强化城市功能，实现城市功能完善、运转高效、环境优美、结构合理、社会文明，通过管理与服务保持城市长期、稳定、协调发展和良性运作，促进城市健康发展，提高城市竞争力。                                                                          目标5：围绕年度信访维稳及社会综治工作要点,深化平安建设、推进法治建设，加强队伍建设，扎实开展矛盾纠纷排查化解活动，实行实地接访，推进积案化解，规范信访秩序，使群众诉求表达的渠道更加优化畅通；使信访形势持续保持平稳、有序、可控的良好局面。</t>
    <phoneticPr fontId="6" type="noConversion"/>
  </si>
  <si>
    <t>职工人数</t>
    <phoneticPr fontId="6" type="noConversion"/>
  </si>
  <si>
    <t>机构数</t>
    <phoneticPr fontId="6" type="noConversion"/>
  </si>
  <si>
    <t>辖区具体情况</t>
    <phoneticPr fontId="6" type="noConversion"/>
  </si>
  <si>
    <t>保持辖区大局稳定，不发生重大安全、敏感事件，各项工作有序开展。</t>
    <phoneticPr fontId="6" type="noConversion"/>
  </si>
  <si>
    <t>促进社会公平公正，维护社会和谐稳定，加快建设基本公共服务体系，做好森林草原防灭火等工作，保障人民群众生命财产安全和国家生态安全。</t>
    <phoneticPr fontId="6" type="noConversion"/>
  </si>
  <si>
    <t>按年度工作安排推进</t>
    <phoneticPr fontId="6" type="noConversion"/>
  </si>
  <si>
    <t>各类人员经费</t>
    <phoneticPr fontId="6" type="noConversion"/>
  </si>
  <si>
    <t>社区干部、网格员、城管队员、绿化员等劳务支出；基层党组织书记、委员补助。街道各类人员的交通费等</t>
    <phoneticPr fontId="6" type="noConversion"/>
  </si>
  <si>
    <t>工作经费</t>
    <phoneticPr fontId="6" type="noConversion"/>
  </si>
  <si>
    <t>各项工作的宣传费、活动费；设备设施的购买、维护费；环境卫生、安全隐患排查治理、维护社会稳定等费用</t>
    <phoneticPr fontId="6" type="noConversion"/>
  </si>
  <si>
    <t>确保辖区社会稳定、市场繁荣、居民安居乐业。</t>
    <phoneticPr fontId="6" type="noConversion"/>
  </si>
  <si>
    <t>做好辖区清扫保洁、绿化亮化、维稳、党群服务等工作，加快提高管理服务水平，提升主城区特色魅力。</t>
    <phoneticPr fontId="6" type="noConversion"/>
  </si>
  <si>
    <t>对辖区居住环境的改善</t>
    <phoneticPr fontId="6" type="noConversion"/>
  </si>
  <si>
    <t>修复辖区生态环境，增加绿化覆盖率，提高空气质量，积极创建美丽东区、宜居城市。</t>
    <phoneticPr fontId="6" type="noConversion"/>
  </si>
  <si>
    <t>对居民生活持续性影响</t>
    <phoneticPr fontId="6" type="noConversion"/>
  </si>
  <si>
    <t>使居民切身感受党和政府的关心关爱，共同努力实现伟大中国梦。</t>
    <phoneticPr fontId="6" type="noConversion"/>
  </si>
  <si>
    <t>居民、社会满意度</t>
    <phoneticPr fontId="6" type="noConversion"/>
  </si>
  <si>
    <t>在职在编实有29人，区聘25人，社区干部82人</t>
    <phoneticPr fontId="6" type="noConversion"/>
  </si>
  <si>
    <t>机构9个</t>
    <phoneticPr fontId="6" type="noConversion"/>
  </si>
  <si>
    <t>幅员面积11.1万平方公里，辖区常住人口6.73万人；</t>
    <phoneticPr fontId="6" type="noConversion"/>
  </si>
  <si>
    <t>2023年全年</t>
    <phoneticPr fontId="6" type="noConversion"/>
  </si>
  <si>
    <t>抽样调查各项满意度达到90%及以上</t>
    <phoneticPr fontId="6" type="noConversion"/>
  </si>
  <si>
    <t>产出指标</t>
    <phoneticPr fontId="6" type="noConversion"/>
  </si>
  <si>
    <t>效益指标</t>
    <phoneticPr fontId="6" type="noConversion"/>
  </si>
  <si>
    <t>满意度指标</t>
    <phoneticPr fontId="6" type="noConversion"/>
  </si>
  <si>
    <t>数量指标</t>
    <phoneticPr fontId="6" type="noConversion"/>
  </si>
  <si>
    <t>质量指标</t>
    <phoneticPr fontId="6" type="noConversion"/>
  </si>
  <si>
    <t>时效指标</t>
    <phoneticPr fontId="6" type="noConversion"/>
  </si>
  <si>
    <t>成本指标</t>
    <phoneticPr fontId="6" type="noConversion"/>
  </si>
  <si>
    <t>经济效益
指标</t>
    <phoneticPr fontId="6" type="noConversion"/>
  </si>
  <si>
    <t>社会效益
指标</t>
    <phoneticPr fontId="6" type="noConversion"/>
  </si>
  <si>
    <t>生态效益
指标</t>
    <phoneticPr fontId="6" type="noConversion"/>
  </si>
  <si>
    <t>可持续影响
指标</t>
    <phoneticPr fontId="6" type="noConversion"/>
  </si>
  <si>
    <t>部门预算项目绩效目标表（2023年度）</t>
    <phoneticPr fontId="18" type="noConversion"/>
  </si>
  <si>
    <t>攀枝花市东区人民政府瓜子坪街道办事处</t>
  </si>
  <si>
    <t>攀枝花市东区人民政府瓜子坪街道办事处</t>
    <phoneticPr fontId="18" type="noConversion"/>
  </si>
  <si>
    <t>专职网格员补助经费</t>
    <phoneticPr fontId="18" type="noConversion"/>
  </si>
  <si>
    <t>加强和创新社会治理，完善基层治理制度，加快推进市域社会治理现代化，充分发挥网格在基层社会治理的“底座”作用。现结合我街道实际，建立一支专、兼职结合的高素质网格员队伍，实现“一张网格管治理”的目标。</t>
    <phoneticPr fontId="18" type="noConversion"/>
  </si>
  <si>
    <t>月</t>
  </si>
  <si>
    <t>名</t>
  </si>
  <si>
    <t>万元</t>
  </si>
  <si>
    <t>1</t>
  </si>
  <si>
    <t>年</t>
  </si>
  <si>
    <t>95</t>
  </si>
  <si>
    <t>%</t>
  </si>
  <si>
    <t>优良中差</t>
  </si>
  <si>
    <t>正向指标</t>
  </si>
  <si>
    <t>专职网格员数量</t>
    <phoneticPr fontId="18" type="noConversion"/>
  </si>
  <si>
    <t>满意度指标</t>
    <phoneticPr fontId="18" type="noConversion"/>
  </si>
  <si>
    <t>产出指标</t>
    <phoneticPr fontId="18" type="noConversion"/>
  </si>
  <si>
    <t>%</t>
    <phoneticPr fontId="18" type="noConversion"/>
  </si>
  <si>
    <t>优良中差</t>
    <phoneticPr fontId="18" type="noConversion"/>
  </si>
  <si>
    <t>成本指标</t>
    <phoneticPr fontId="18" type="noConversion"/>
  </si>
  <si>
    <t>效益指标</t>
    <phoneticPr fontId="18" type="noConversion"/>
  </si>
  <si>
    <t>时效指标</t>
    <phoneticPr fontId="18" type="noConversion"/>
  </si>
  <si>
    <t>发放时限</t>
    <phoneticPr fontId="18" type="noConversion"/>
  </si>
  <si>
    <r>
      <rPr>
        <sz val="9"/>
        <rFont val="宋体"/>
        <family val="3"/>
        <charset val="134"/>
        <scheme val="minor"/>
      </rPr>
      <t>≤</t>
    </r>
  </si>
  <si>
    <t>＝</t>
    <phoneticPr fontId="18" type="noConversion"/>
  </si>
  <si>
    <t>38</t>
    <phoneticPr fontId="18" type="noConversion"/>
  </si>
  <si>
    <t>名</t>
    <phoneticPr fontId="18" type="noConversion"/>
  </si>
  <si>
    <t>正向指标</t>
    <phoneticPr fontId="18" type="noConversion"/>
  </si>
  <si>
    <t>77.4</t>
    <phoneticPr fontId="18" type="noConversion"/>
  </si>
  <si>
    <t>万元</t>
    <phoneticPr fontId="18" type="noConversion"/>
  </si>
  <si>
    <t>≥</t>
    <phoneticPr fontId="18" type="noConversion"/>
  </si>
  <si>
    <t>1500</t>
    <phoneticPr fontId="18" type="noConversion"/>
  </si>
  <si>
    <t>案件数</t>
    <phoneticPr fontId="18" type="noConversion"/>
  </si>
  <si>
    <t>3</t>
    <phoneticPr fontId="18" type="noConversion"/>
  </si>
  <si>
    <t>1</t>
    <phoneticPr fontId="18" type="noConversion"/>
  </si>
  <si>
    <t>年</t>
    <phoneticPr fontId="18" type="noConversion"/>
  </si>
  <si>
    <t>95</t>
    <phoneticPr fontId="18" type="noConversion"/>
  </si>
  <si>
    <t>%</t>
    <phoneticPr fontId="18" type="noConversion"/>
  </si>
  <si>
    <t>定性</t>
    <phoneticPr fontId="18" type="noConversion"/>
  </si>
  <si>
    <t>优良中差</t>
    <phoneticPr fontId="18" type="noConversion"/>
  </si>
  <si>
    <t>数量指标</t>
    <phoneticPr fontId="18" type="noConversion"/>
  </si>
  <si>
    <t>经济成本指标</t>
    <phoneticPr fontId="18" type="noConversion"/>
  </si>
  <si>
    <t>网格员相关经费</t>
    <phoneticPr fontId="18" type="noConversion"/>
  </si>
  <si>
    <t>兼职网格员数量</t>
    <phoneticPr fontId="18" type="noConversion"/>
  </si>
  <si>
    <t>可持续影响指标</t>
    <phoneticPr fontId="18" type="noConversion"/>
  </si>
  <si>
    <t>持续性</t>
    <phoneticPr fontId="18" type="noConversion"/>
  </si>
  <si>
    <t>服务对象满意度指标</t>
    <phoneticPr fontId="18" type="noConversion"/>
  </si>
  <si>
    <t>辖区居民满意度</t>
    <phoneticPr fontId="18" type="noConversion"/>
  </si>
  <si>
    <t>社会效益指标</t>
    <phoneticPr fontId="18" type="noConversion"/>
  </si>
  <si>
    <t>网格化服务水平</t>
    <phoneticPr fontId="18" type="noConversion"/>
  </si>
  <si>
    <t>6.48</t>
  </si>
  <si>
    <t>24</t>
  </si>
  <si>
    <t>100</t>
  </si>
  <si>
    <t>件</t>
  </si>
  <si>
    <t>5.5</t>
  </si>
  <si>
    <t>次</t>
  </si>
  <si>
    <t>4</t>
  </si>
  <si>
    <t>90</t>
  </si>
  <si>
    <t>109.39</t>
  </si>
  <si>
    <t>2023</t>
  </si>
  <si>
    <t>43.76</t>
  </si>
  <si>
    <t>万平方千米</t>
  </si>
  <si>
    <t>47.48</t>
  </si>
  <si>
    <t>133.54</t>
  </si>
  <si>
    <t>次/年</t>
  </si>
  <si>
    <t>32.4</t>
  </si>
  <si>
    <t>14</t>
  </si>
  <si>
    <t>座</t>
  </si>
  <si>
    <t>98</t>
  </si>
  <si>
    <t>18.14</t>
  </si>
  <si>
    <t>12.47</t>
  </si>
  <si>
    <t>平方公里</t>
  </si>
  <si>
    <t>24.94</t>
  </si>
  <si>
    <t>高中低</t>
  </si>
  <si>
    <t>632400</t>
  </si>
  <si>
    <t>元/年</t>
  </si>
  <si>
    <t>好坏</t>
  </si>
  <si>
    <t>129</t>
  </si>
  <si>
    <t>人</t>
  </si>
  <si>
    <t>19</t>
  </si>
  <si>
    <t>7.66</t>
  </si>
  <si>
    <t>正向指标</t>
    <phoneticPr fontId="18" type="noConversion"/>
  </si>
  <si>
    <t>攀枝花市东区人民政府瓜子坪街道办事处</t>
    <phoneticPr fontId="18" type="noConversion"/>
  </si>
  <si>
    <t>城管执法外勤补助</t>
    <phoneticPr fontId="18" type="noConversion"/>
  </si>
  <si>
    <t>协调、强化城市功能，实现城市功能完善、运转高效、环境优美、结构合理、社会文明，通过管理与服务保持城市长期、稳定、协调发展和良性运作，促进城市健康发展，提高城市竞争力。</t>
    <phoneticPr fontId="18" type="noConversion"/>
  </si>
  <si>
    <t>攀枝花市东区人民政府瓜子坪街道办事处</t>
    <phoneticPr fontId="18" type="noConversion"/>
  </si>
  <si>
    <t>化解矛盾、处理纠纷、收集社情民意</t>
    <phoneticPr fontId="18" type="noConversion"/>
  </si>
  <si>
    <r>
      <rPr>
        <sz val="9"/>
        <rFont val="宋体"/>
        <family val="3"/>
        <charset val="134"/>
        <scheme val="minor"/>
      </rPr>
      <t>成本指标</t>
    </r>
  </si>
  <si>
    <r>
      <rPr>
        <sz val="9"/>
        <rFont val="宋体"/>
        <family val="3"/>
        <charset val="134"/>
        <scheme val="minor"/>
      </rPr>
      <t>经济成本指标</t>
    </r>
  </si>
  <si>
    <r>
      <rPr>
        <sz val="9"/>
        <rFont val="宋体"/>
        <family val="3"/>
        <charset val="134"/>
        <scheme val="minor"/>
      </rPr>
      <t>城管外勤补助</t>
    </r>
  </si>
  <si>
    <r>
      <rPr>
        <sz val="9"/>
        <rFont val="宋体"/>
        <family val="3"/>
        <charset val="134"/>
        <scheme val="minor"/>
      </rPr>
      <t>＝</t>
    </r>
  </si>
  <si>
    <r>
      <rPr>
        <sz val="9"/>
        <rFont val="宋体"/>
        <family val="3"/>
        <charset val="134"/>
        <scheme val="minor"/>
      </rPr>
      <t>效益指标</t>
    </r>
  </si>
  <si>
    <r>
      <rPr>
        <sz val="9"/>
        <rFont val="宋体"/>
        <family val="3"/>
        <charset val="134"/>
        <scheme val="minor"/>
      </rPr>
      <t>社会效益指标</t>
    </r>
  </si>
  <si>
    <r>
      <rPr>
        <sz val="9"/>
        <rFont val="宋体"/>
        <family val="3"/>
        <charset val="134"/>
        <scheme val="minor"/>
      </rPr>
      <t>辖区干净、整洁、靓丽，无污染</t>
    </r>
  </si>
  <si>
    <r>
      <rPr>
        <sz val="9"/>
        <rFont val="宋体"/>
        <family val="3"/>
        <charset val="134"/>
        <scheme val="minor"/>
      </rPr>
      <t>定性</t>
    </r>
  </si>
  <si>
    <r>
      <rPr>
        <sz val="9"/>
        <rFont val="宋体"/>
        <family val="3"/>
        <charset val="134"/>
        <scheme val="minor"/>
      </rPr>
      <t>产出指标</t>
    </r>
  </si>
  <si>
    <r>
      <rPr>
        <sz val="9"/>
        <rFont val="宋体"/>
        <family val="3"/>
        <charset val="134"/>
        <scheme val="minor"/>
      </rPr>
      <t>数量指标</t>
    </r>
  </si>
  <si>
    <r>
      <rPr>
        <sz val="9"/>
        <rFont val="宋体"/>
        <family val="3"/>
        <charset val="134"/>
        <scheme val="minor"/>
      </rPr>
      <t>人数</t>
    </r>
  </si>
  <si>
    <r>
      <rPr>
        <sz val="9"/>
        <rFont val="宋体"/>
        <family val="3"/>
        <charset val="134"/>
        <scheme val="minor"/>
      </rPr>
      <t>服务辖区居民次数</t>
    </r>
  </si>
  <si>
    <r>
      <rPr>
        <sz val="9"/>
        <rFont val="宋体"/>
        <family val="3"/>
        <charset val="134"/>
        <scheme val="minor"/>
      </rPr>
      <t>≥</t>
    </r>
  </si>
  <si>
    <r>
      <rPr>
        <sz val="9"/>
        <rFont val="宋体"/>
        <family val="3"/>
        <charset val="134"/>
        <scheme val="minor"/>
      </rPr>
      <t>可持续影响指标</t>
    </r>
  </si>
  <si>
    <r>
      <rPr>
        <sz val="9"/>
        <rFont val="宋体"/>
        <family val="3"/>
        <charset val="134"/>
        <scheme val="minor"/>
      </rPr>
      <t>持续性</t>
    </r>
  </si>
  <si>
    <r>
      <rPr>
        <sz val="9"/>
        <rFont val="宋体"/>
        <family val="3"/>
        <charset val="134"/>
        <scheme val="minor"/>
      </rPr>
      <t>满意度指标</t>
    </r>
  </si>
  <si>
    <r>
      <rPr>
        <sz val="9"/>
        <rFont val="宋体"/>
        <family val="3"/>
        <charset val="134"/>
        <scheme val="minor"/>
      </rPr>
      <t>服务对象满意度指标</t>
    </r>
  </si>
  <si>
    <r>
      <rPr>
        <sz val="9"/>
        <rFont val="宋体"/>
        <family val="3"/>
        <charset val="134"/>
        <scheme val="minor"/>
      </rPr>
      <t>居民满意度</t>
    </r>
  </si>
  <si>
    <r>
      <rPr>
        <sz val="9"/>
        <rFont val="宋体"/>
        <family val="3"/>
        <charset val="134"/>
        <scheme val="minor"/>
      </rPr>
      <t>时效指标</t>
    </r>
  </si>
  <si>
    <r>
      <rPr>
        <sz val="9"/>
        <rFont val="宋体"/>
        <family val="3"/>
        <charset val="134"/>
        <scheme val="minor"/>
      </rPr>
      <t>城管队员出勤率</t>
    </r>
  </si>
  <si>
    <r>
      <rPr>
        <sz val="9"/>
        <rFont val="宋体"/>
        <family val="3"/>
        <charset val="134"/>
        <scheme val="minor"/>
      </rPr>
      <t>发放时限</t>
    </r>
  </si>
  <si>
    <t>代表委员之家工作经费</t>
    <phoneticPr fontId="18" type="noConversion"/>
  </si>
  <si>
    <r>
      <rPr>
        <sz val="9"/>
        <rFont val="宋体"/>
        <family val="3"/>
        <charset val="134"/>
        <scheme val="minor"/>
      </rPr>
      <t>将“人大代表之家”作为闭会期间代表开展常态化活动的主要场所，以密切联系群众、依法规范履职、推进问题解决</t>
    </r>
  </si>
  <si>
    <r>
      <rPr>
        <sz val="9"/>
        <rFont val="宋体"/>
        <family val="3"/>
        <charset val="134"/>
        <scheme val="minor"/>
      </rPr>
      <t>公众满意度</t>
    </r>
  </si>
  <si>
    <r>
      <rPr>
        <sz val="9"/>
        <rFont val="宋体"/>
        <family val="3"/>
        <charset val="134"/>
        <scheme val="minor"/>
      </rPr>
      <t>代表委员之家工作经费5万元、政协联络站工作经费0.5万元。</t>
    </r>
  </si>
  <si>
    <r>
      <rPr>
        <sz val="9"/>
        <rFont val="宋体"/>
        <family val="3"/>
        <charset val="134"/>
        <scheme val="minor"/>
      </rPr>
      <t>开展代表接待日活动次数</t>
    </r>
  </si>
  <si>
    <r>
      <rPr>
        <sz val="9"/>
        <rFont val="宋体"/>
        <family val="3"/>
        <charset val="134"/>
        <scheme val="minor"/>
      </rPr>
      <t>开展代表小组活动次数</t>
    </r>
  </si>
  <si>
    <r>
      <rPr>
        <sz val="9"/>
        <rFont val="宋体"/>
        <family val="3"/>
        <charset val="134"/>
        <scheme val="minor"/>
      </rPr>
      <t>质量指标</t>
    </r>
  </si>
  <si>
    <r>
      <rPr>
        <sz val="9"/>
        <rFont val="宋体"/>
        <family val="3"/>
        <charset val="134"/>
        <scheme val="minor"/>
      </rPr>
      <t>代表参与率</t>
    </r>
  </si>
  <si>
    <r>
      <rPr>
        <sz val="9"/>
        <rFont val="宋体"/>
        <family val="3"/>
        <charset val="134"/>
        <scheme val="minor"/>
      </rPr>
      <t>活动知晓率</t>
    </r>
  </si>
  <si>
    <r>
      <rPr>
        <sz val="9"/>
        <rFont val="宋体"/>
        <family val="3"/>
        <charset val="134"/>
        <scheme val="minor"/>
      </rPr>
      <t>代表履职率</t>
    </r>
  </si>
  <si>
    <r>
      <rPr>
        <sz val="9"/>
        <rFont val="宋体"/>
        <family val="3"/>
        <charset val="134"/>
        <scheme val="minor"/>
      </rPr>
      <t>市、区人大代表满意</t>
    </r>
  </si>
  <si>
    <t>小区清扫保洁费</t>
    <phoneticPr fontId="18" type="noConversion"/>
  </si>
  <si>
    <r>
      <rPr>
        <sz val="9"/>
        <rFont val="宋体"/>
        <family val="3"/>
        <charset val="134"/>
        <scheme val="minor"/>
      </rPr>
      <t>按2.56万元/万元平方米.年标准核定，43.76万元平方米，全年共计112.03万元，其中10%部分纳入区环卫中心考核。</t>
    </r>
  </si>
  <si>
    <r>
      <rPr>
        <sz val="9"/>
        <rFont val="宋体"/>
        <family val="3"/>
        <charset val="134"/>
        <scheme val="minor"/>
      </rPr>
      <t>生态效益指标</t>
    </r>
  </si>
  <si>
    <r>
      <rPr>
        <sz val="9"/>
        <rFont val="宋体"/>
        <family val="3"/>
        <charset val="134"/>
        <scheme val="minor"/>
      </rPr>
      <t>城市环境优美，干净整洁</t>
    </r>
  </si>
  <si>
    <r>
      <rPr>
        <sz val="9"/>
        <rFont val="宋体"/>
        <family val="3"/>
        <charset val="134"/>
        <scheme val="minor"/>
      </rPr>
      <t>清扫保洁考核</t>
    </r>
  </si>
  <si>
    <r>
      <rPr>
        <sz val="9"/>
        <rFont val="宋体"/>
        <family val="3"/>
        <charset val="134"/>
        <scheme val="minor"/>
      </rPr>
      <t>市容市貌干净、整洁</t>
    </r>
  </si>
  <si>
    <r>
      <rPr>
        <sz val="9"/>
        <rFont val="宋体"/>
        <family val="3"/>
        <charset val="134"/>
        <scheme val="minor"/>
      </rPr>
      <t>辖区保洁率</t>
    </r>
  </si>
  <si>
    <r>
      <rPr>
        <sz val="9"/>
        <rFont val="宋体"/>
        <family val="3"/>
        <charset val="134"/>
        <scheme val="minor"/>
      </rPr>
      <t>小区清扫保洁费</t>
    </r>
  </si>
  <si>
    <r>
      <rPr>
        <sz val="9"/>
        <rFont val="宋体"/>
        <family val="3"/>
        <charset val="134"/>
        <scheme val="minor"/>
      </rPr>
      <t>辖区面积</t>
    </r>
  </si>
  <si>
    <t>绿地管护费</t>
    <phoneticPr fontId="18" type="noConversion"/>
  </si>
  <si>
    <r>
      <rPr>
        <sz val="9"/>
        <rFont val="宋体"/>
        <family val="3"/>
        <charset val="134"/>
        <scheme val="minor"/>
      </rPr>
      <t>保证辖区绿化管护工作正常开展。</t>
    </r>
  </si>
  <si>
    <r>
      <rPr>
        <sz val="9"/>
        <rFont val="宋体"/>
        <family val="3"/>
        <charset val="134"/>
        <scheme val="minor"/>
      </rPr>
      <t>每月考核合格率</t>
    </r>
  </si>
  <si>
    <r>
      <rPr>
        <sz val="9"/>
        <rFont val="宋体"/>
        <family val="3"/>
        <charset val="134"/>
        <scheme val="minor"/>
      </rPr>
      <t>完成时效</t>
    </r>
  </si>
  <si>
    <r>
      <rPr>
        <sz val="9"/>
        <rFont val="宋体"/>
        <family val="3"/>
        <charset val="134"/>
        <scheme val="minor"/>
      </rPr>
      <t>辖区居民满意度</t>
    </r>
  </si>
  <si>
    <r>
      <rPr>
        <sz val="9"/>
        <rFont val="宋体"/>
        <family val="3"/>
        <charset val="134"/>
        <scheme val="minor"/>
      </rPr>
      <t>绿化管护面积</t>
    </r>
  </si>
  <si>
    <r>
      <rPr>
        <sz val="9"/>
        <rFont val="宋体"/>
        <family val="3"/>
        <charset val="134"/>
        <scheme val="minor"/>
      </rPr>
      <t>改善辖区居住环境</t>
    </r>
  </si>
  <si>
    <r>
      <rPr>
        <sz val="9"/>
        <rFont val="宋体"/>
        <family val="3"/>
        <charset val="134"/>
        <scheme val="minor"/>
      </rPr>
      <t>2023绿地管护费费</t>
    </r>
  </si>
  <si>
    <r>
      <rPr>
        <sz val="9"/>
        <rFont val="宋体"/>
        <family val="3"/>
        <charset val="134"/>
        <scheme val="minor"/>
      </rPr>
      <t>绿化覆盖率</t>
    </r>
  </si>
  <si>
    <t>市政基础设施运转维护费</t>
    <phoneticPr fontId="18" type="noConversion"/>
  </si>
  <si>
    <r>
      <rPr>
        <sz val="9"/>
        <rFont val="宋体"/>
        <family val="3"/>
        <charset val="134"/>
        <scheme val="minor"/>
      </rPr>
      <t>确保辖区市政设施完好，有效使用率达到100%，为辖区居民生产生活起到积极作用。</t>
    </r>
  </si>
  <si>
    <r>
      <rPr>
        <sz val="9"/>
        <rFont val="宋体"/>
        <family val="3"/>
        <charset val="134"/>
        <scheme val="minor"/>
      </rPr>
      <t>基础设施维护及时率</t>
    </r>
  </si>
  <si>
    <r>
      <rPr>
        <sz val="9"/>
        <rFont val="宋体"/>
        <family val="3"/>
        <charset val="134"/>
        <scheme val="minor"/>
      </rPr>
      <t>日常检查监督</t>
    </r>
  </si>
  <si>
    <r>
      <rPr>
        <sz val="9"/>
        <rFont val="宋体"/>
        <family val="3"/>
        <charset val="134"/>
        <scheme val="minor"/>
      </rPr>
      <t>辖区市政设施完好</t>
    </r>
  </si>
  <si>
    <r>
      <rPr>
        <sz val="9"/>
        <rFont val="宋体"/>
        <family val="3"/>
        <charset val="134"/>
        <scheme val="minor"/>
      </rPr>
      <t>可持续发展指标</t>
    </r>
  </si>
  <si>
    <r>
      <rPr>
        <sz val="9"/>
        <rFont val="宋体"/>
        <family val="3"/>
        <charset val="134"/>
        <scheme val="minor"/>
      </rPr>
      <t>有效利用基础设施，满足居民生活需求</t>
    </r>
  </si>
  <si>
    <r>
      <rPr>
        <sz val="9"/>
        <rFont val="宋体"/>
        <family val="3"/>
        <charset val="134"/>
        <scheme val="minor"/>
      </rPr>
      <t>2023年市政基础设施运转维护费</t>
    </r>
  </si>
  <si>
    <t>公厕管护费</t>
    <phoneticPr fontId="18" type="noConversion"/>
  </si>
  <si>
    <r>
      <rPr>
        <sz val="9"/>
        <rFont val="宋体"/>
        <family val="3"/>
        <charset val="134"/>
        <scheme val="minor"/>
      </rPr>
      <t>确保公厕环境干净整洁。提升街道社区整体形象，让公厕更好的服务市民</t>
    </r>
  </si>
  <si>
    <r>
      <rPr>
        <sz val="9"/>
        <rFont val="宋体"/>
        <family val="3"/>
        <charset val="134"/>
        <scheme val="minor"/>
      </rPr>
      <t>公厕数量</t>
    </r>
  </si>
  <si>
    <r>
      <rPr>
        <sz val="9"/>
        <rFont val="宋体"/>
        <family val="3"/>
        <charset val="134"/>
        <scheme val="minor"/>
      </rPr>
      <t>公厕管护达标率</t>
    </r>
  </si>
  <si>
    <r>
      <rPr>
        <sz val="9"/>
        <rFont val="宋体"/>
        <family val="3"/>
        <charset val="134"/>
        <scheme val="minor"/>
      </rPr>
      <t>公厕整洁率</t>
    </r>
  </si>
  <si>
    <r>
      <rPr>
        <sz val="9"/>
        <rFont val="宋体"/>
        <family val="3"/>
        <charset val="134"/>
        <scheme val="minor"/>
      </rPr>
      <t>2023年公厕管护费</t>
    </r>
  </si>
  <si>
    <t>城市管理日常经费</t>
    <phoneticPr fontId="18" type="noConversion"/>
  </si>
  <si>
    <r>
      <rPr>
        <sz val="9"/>
        <rFont val="宋体"/>
        <family val="3"/>
        <charset val="134"/>
        <scheme val="minor"/>
      </rPr>
      <t xml:space="preserve">积极开展城市管理，加强城市建设，落实城市管理责任制，确保辖区城市管理工作有序开展，为辖区居民群众生产生活创建良好的环境 </t>
    </r>
  </si>
  <si>
    <r>
      <rPr>
        <sz val="9"/>
        <rFont val="宋体"/>
        <family val="3"/>
        <charset val="134"/>
        <scheme val="minor"/>
      </rPr>
      <t>经济效益指标</t>
    </r>
  </si>
  <si>
    <r>
      <rPr>
        <sz val="9"/>
        <rFont val="宋体"/>
        <family val="3"/>
        <charset val="134"/>
        <scheme val="minor"/>
      </rPr>
      <t>提高城市管理工作效率</t>
    </r>
  </si>
  <si>
    <r>
      <rPr>
        <sz val="9"/>
        <rFont val="宋体"/>
        <family val="3"/>
        <charset val="134"/>
        <scheme val="minor"/>
      </rPr>
      <t>服务面积</t>
    </r>
  </si>
  <si>
    <r>
      <rPr>
        <sz val="9"/>
        <rFont val="宋体"/>
        <family val="3"/>
        <charset val="134"/>
        <scheme val="minor"/>
      </rPr>
      <t>完成时限</t>
    </r>
  </si>
  <si>
    <r>
      <rPr>
        <sz val="9"/>
        <rFont val="宋体"/>
        <family val="3"/>
        <charset val="134"/>
        <scheme val="minor"/>
      </rPr>
      <t>城市管理日常经费</t>
    </r>
  </si>
  <si>
    <r>
      <rPr>
        <sz val="9"/>
        <rFont val="宋体"/>
        <family val="3"/>
        <charset val="134"/>
        <scheme val="minor"/>
      </rPr>
      <t>提升城市管理水平</t>
    </r>
  </si>
  <si>
    <t>社区党组织兼职委员及社区党委（总支）下属支部书记岗位补贴</t>
    <phoneticPr fontId="18" type="noConversion"/>
  </si>
  <si>
    <r>
      <rPr>
        <sz val="9"/>
        <rFont val="宋体"/>
        <family val="3"/>
        <charset val="134"/>
        <scheme val="minor"/>
      </rPr>
      <t>基层组织建设更加完善，队伍建设更加有力。</t>
    </r>
  </si>
  <si>
    <r>
      <rPr>
        <sz val="9"/>
        <rFont val="宋体"/>
        <family val="3"/>
        <charset val="134"/>
        <scheme val="minor"/>
      </rPr>
      <t>扩大党员教育面积</t>
    </r>
  </si>
  <si>
    <r>
      <rPr>
        <sz val="9"/>
        <rFont val="宋体"/>
        <family val="3"/>
        <charset val="134"/>
        <scheme val="minor"/>
      </rPr>
      <t>2023年社区党组织兼职委员及社区党委（总支）下属支部书记岗位补贴</t>
    </r>
  </si>
  <si>
    <r>
      <rPr>
        <sz val="9"/>
        <rFont val="宋体"/>
        <family val="3"/>
        <charset val="134"/>
        <scheme val="minor"/>
      </rPr>
      <t>下属党支部委员、书记满意度</t>
    </r>
  </si>
  <si>
    <r>
      <rPr>
        <sz val="9"/>
        <rFont val="宋体"/>
        <family val="3"/>
        <charset val="134"/>
        <scheme val="minor"/>
      </rPr>
      <t>基层党建工作顺利开展</t>
    </r>
  </si>
  <si>
    <r>
      <rPr>
        <sz val="9"/>
        <rFont val="宋体"/>
        <family val="3"/>
        <charset val="134"/>
        <scheme val="minor"/>
      </rPr>
      <t>下属支部书记人数</t>
    </r>
  </si>
  <si>
    <r>
      <rPr>
        <sz val="9"/>
        <rFont val="宋体"/>
        <family val="3"/>
        <charset val="134"/>
        <scheme val="minor"/>
      </rPr>
      <t>各党组织开展志愿服务次数</t>
    </r>
  </si>
  <si>
    <r>
      <rPr>
        <sz val="9"/>
        <rFont val="宋体"/>
        <family val="3"/>
        <charset val="134"/>
        <scheme val="minor"/>
      </rPr>
      <t>兼职委员人数</t>
    </r>
  </si>
  <si>
    <r>
      <rPr>
        <sz val="9"/>
        <rFont val="宋体"/>
        <family val="3"/>
        <charset val="134"/>
        <scheme val="minor"/>
      </rPr>
      <t>党组织活动次数</t>
    </r>
  </si>
  <si>
    <r>
      <rPr>
        <sz val="9"/>
        <rFont val="宋体"/>
        <family val="3"/>
        <charset val="134"/>
        <scheme val="minor"/>
      </rPr>
      <t>促进基层党员干部素质提高</t>
    </r>
  </si>
  <si>
    <r>
      <rPr>
        <sz val="9"/>
        <rFont val="宋体"/>
        <family val="3"/>
        <charset val="134"/>
        <scheme val="minor"/>
      </rPr>
      <t>党员学习教育次数</t>
    </r>
  </si>
  <si>
    <t>街道食堂补助经费</t>
    <phoneticPr fontId="18" type="noConversion"/>
  </si>
  <si>
    <r>
      <rPr>
        <sz val="9"/>
        <rFont val="宋体"/>
        <family val="3"/>
        <charset val="134"/>
        <scheme val="minor"/>
      </rPr>
      <t>按照东区规定完成在职职工食堂午餐补助工作</t>
    </r>
  </si>
  <si>
    <r>
      <rPr>
        <sz val="9"/>
        <rFont val="宋体"/>
        <family val="3"/>
        <charset val="134"/>
        <scheme val="minor"/>
      </rPr>
      <t>享受伙食补助人数</t>
    </r>
  </si>
  <si>
    <r>
      <rPr>
        <sz val="9"/>
        <rFont val="宋体"/>
        <family val="3"/>
        <charset val="134"/>
        <scheme val="minor"/>
      </rPr>
      <t>2023年街道食堂补助经费</t>
    </r>
  </si>
  <si>
    <r>
      <rPr>
        <sz val="9"/>
        <rFont val="宋体"/>
        <family val="3"/>
        <charset val="134"/>
        <scheme val="minor"/>
      </rPr>
      <t>用餐环境</t>
    </r>
  </si>
  <si>
    <r>
      <rPr>
        <sz val="9"/>
        <rFont val="宋体"/>
        <family val="3"/>
        <charset val="134"/>
        <scheme val="minor"/>
      </rPr>
      <t>职工满意度</t>
    </r>
  </si>
  <si>
    <r>
      <rPr>
        <sz val="9"/>
        <rFont val="宋体"/>
        <family val="3"/>
        <charset val="134"/>
        <scheme val="minor"/>
      </rPr>
      <t>时限</t>
    </r>
  </si>
  <si>
    <t>安全隐患</t>
    <phoneticPr fontId="18" type="noConversion"/>
  </si>
  <si>
    <t>次/年</t>
    <phoneticPr fontId="18" type="noConversion"/>
  </si>
  <si>
    <t>2023年度</t>
  </si>
  <si>
    <t>2023年度</t>
    <phoneticPr fontId="18" type="noConversion"/>
  </si>
  <si>
    <t>2023年全年</t>
  </si>
  <si>
    <t>党群工作相关支出</t>
    <phoneticPr fontId="18" type="noConversion"/>
  </si>
  <si>
    <t>元/年</t>
    <phoneticPr fontId="18" type="noConversion"/>
  </si>
  <si>
    <t>为辖区群众提供多样多元优质的公共服务，提升群众满意度和幸福感；提升文化工作软、硬实力，丰富辖区居民业余文化生活；保障辖区安全隐患得到及时的处置和整改，社会环境安全稳定</t>
    <phoneticPr fontId="18" type="noConversion"/>
  </si>
  <si>
    <t>权重</t>
    <phoneticPr fontId="18" type="noConversion"/>
  </si>
  <si>
    <t>指标方向性</t>
    <phoneticPr fontId="18" type="noConversion"/>
  </si>
  <si>
    <t>党群服务专项经费</t>
    <phoneticPr fontId="18" type="noConversion"/>
  </si>
  <si>
    <t>进一步发挥街道社区党组织的领导核心作用，强化街道党组织的统筹协调能力，提高街道公共服务、公共管理、公共安全水平，提高街道对整合资金统筹安排的权力，从而为辖区群众提供多样多元优质的公共服务，持续提高辖区安全、和谐的人居生活环境，提升群众满意度和幸福感</t>
    <phoneticPr fontId="18" type="noConversion"/>
  </si>
  <si>
    <t>办公经费等基本支出</t>
    <phoneticPr fontId="6" type="noConversion"/>
  </si>
  <si>
    <t>2023年部门预算</t>
    <phoneticPr fontId="18" type="noConversion"/>
  </si>
  <si>
    <t>攀枝花市东区瓜子坪街道</t>
    <phoneticPr fontId="18" type="noConversion"/>
  </si>
  <si>
    <t>报送日期：2023年2月22日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</si>
</sst>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27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simhei"/>
      <family val="2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40"/>
      <name val="方正大标宋简体"/>
      <charset val="134"/>
    </font>
    <font>
      <sz val="14"/>
      <name val="方正小标宋简体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8"/>
      <color indexed="8"/>
      <name val="等线"/>
      <charset val="134"/>
    </font>
    <font>
      <sz val="9"/>
      <name val="等线"/>
      <charset val="134"/>
    </font>
    <font>
      <sz val="12"/>
      <color indexed="8"/>
      <name val="等线"/>
      <charset val="134"/>
    </font>
    <font>
      <sz val="9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20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4" fontId="9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4" fontId="4" fillId="0" borderId="2" xfId="0" applyNumberFormat="1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6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5" fillId="0" borderId="4" xfId="0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6" fillId="0" borderId="5" xfId="0" applyFont="1" applyFill="1" applyBorder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4" fontId="19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right" vertical="center"/>
    </xf>
    <xf numFmtId="4" fontId="20" fillId="0" borderId="11" xfId="0" applyNumberFormat="1" applyFont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3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176" fontId="21" fillId="0" borderId="0" xfId="0" applyNumberFormat="1" applyFont="1" applyFill="1">
      <alignment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right" vertical="center"/>
    </xf>
    <xf numFmtId="4" fontId="20" fillId="0" borderId="14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left" vertical="center" wrapText="1"/>
    </xf>
    <xf numFmtId="0" fontId="6" fillId="0" borderId="2" xfId="0" applyFont="1" applyFill="1" applyBorder="1">
      <alignment vertical="center"/>
    </xf>
    <xf numFmtId="4" fontId="20" fillId="0" borderId="2" xfId="0" applyNumberFormat="1" applyFont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 wrapText="1"/>
    </xf>
    <xf numFmtId="0" fontId="1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left" vertical="center" wrapText="1"/>
    </xf>
    <xf numFmtId="0" fontId="0" fillId="0" borderId="0" xfId="0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/>
    </xf>
    <xf numFmtId="4" fontId="19" fillId="0" borderId="14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 vertical="center" wrapText="1"/>
    </xf>
    <xf numFmtId="0" fontId="0" fillId="0" borderId="0" xfId="0" applyAlignment="1"/>
    <xf numFmtId="0" fontId="0" fillId="0" borderId="19" xfId="0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3" xfId="0" applyFont="1" applyFill="1" applyBorder="1" applyAlignment="1">
      <alignment horizontal="left" vertical="center"/>
    </xf>
    <xf numFmtId="0" fontId="26" fillId="0" borderId="23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3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9" fillId="0" borderId="45" xfId="0" applyNumberFormat="1" applyFont="1" applyFill="1" applyBorder="1" applyAlignment="1">
      <alignment horizontal="right" vertical="center"/>
    </xf>
    <xf numFmtId="176" fontId="21" fillId="0" borderId="45" xfId="0" applyNumberFormat="1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4" fontId="26" fillId="0" borderId="15" xfId="0" applyNumberFormat="1" applyFont="1" applyBorder="1" applyAlignment="1">
      <alignment horizontal="center" vertical="center" wrapText="1"/>
    </xf>
    <xf numFmtId="4" fontId="26" fillId="0" borderId="26" xfId="0" applyNumberFormat="1" applyFont="1" applyBorder="1" applyAlignment="1">
      <alignment horizontal="center" vertical="center" wrapText="1"/>
    </xf>
    <xf numFmtId="4" fontId="26" fillId="0" borderId="32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0" fillId="0" borderId="26" xfId="0" applyFont="1" applyBorder="1">
      <alignment vertical="center"/>
    </xf>
    <xf numFmtId="0" fontId="0" fillId="0" borderId="32" xfId="0" applyFont="1" applyBorder="1">
      <alignment vertical="center"/>
    </xf>
    <xf numFmtId="4" fontId="26" fillId="0" borderId="15" xfId="0" applyNumberFormat="1" applyFont="1" applyBorder="1" applyAlignment="1">
      <alignment horizontal="center" vertical="center"/>
    </xf>
    <xf numFmtId="4" fontId="26" fillId="0" borderId="26" xfId="0" applyNumberFormat="1" applyFont="1" applyBorder="1" applyAlignment="1">
      <alignment horizontal="center" vertical="center"/>
    </xf>
    <xf numFmtId="4" fontId="26" fillId="0" borderId="32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left" vertical="center" wrapText="1"/>
    </xf>
    <xf numFmtId="0" fontId="18" fillId="0" borderId="32" xfId="0" applyFont="1" applyFill="1" applyBorder="1" applyAlignment="1">
      <alignment horizontal="left" vertical="center" wrapText="1"/>
    </xf>
    <xf numFmtId="4" fontId="18" fillId="0" borderId="15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 wrapText="1"/>
    </xf>
    <xf numFmtId="4" fontId="18" fillId="0" borderId="32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4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38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0" borderId="41" xfId="0" applyFont="1" applyBorder="1" applyAlignment="1">
      <alignment vertical="center" wrapText="1"/>
    </xf>
    <xf numFmtId="0" fontId="0" fillId="0" borderId="42" xfId="0" applyFont="1" applyBorder="1" applyAlignment="1" applyProtection="1">
      <alignment vertical="center"/>
    </xf>
    <xf numFmtId="0" fontId="0" fillId="0" borderId="43" xfId="0" applyFont="1" applyBorder="1" applyAlignment="1" applyProtection="1">
      <alignment vertical="center"/>
    </xf>
    <xf numFmtId="0" fontId="22" fillId="0" borderId="30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2" fillId="0" borderId="16" xfId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20" xfId="0" applyFont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 wrapText="1"/>
    </xf>
    <xf numFmtId="0" fontId="0" fillId="0" borderId="20" xfId="0" applyFont="1" applyBorder="1" applyAlignment="1" applyProtection="1">
      <alignment horizontal="left" vertical="center"/>
    </xf>
    <xf numFmtId="0" fontId="0" fillId="0" borderId="21" xfId="0" applyFont="1" applyBorder="1" applyAlignment="1" applyProtection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view="pageBreakPreview" zoomScaleSheetLayoutView="100" workbookViewId="0">
      <selection activeCell="A4" sqref="A4"/>
    </sheetView>
  </sheetViews>
  <sheetFormatPr defaultColWidth="9" defaultRowHeight="14.25"/>
  <cols>
    <col min="1" max="1" width="123.125" style="61" customWidth="1"/>
    <col min="2" max="16384" width="9" style="61"/>
  </cols>
  <sheetData>
    <row r="1" spans="1:1" ht="165" customHeight="1">
      <c r="A1" s="62" t="s">
        <v>494</v>
      </c>
    </row>
    <row r="2" spans="1:1" ht="75" customHeight="1">
      <c r="A2" s="62" t="s">
        <v>493</v>
      </c>
    </row>
    <row r="3" spans="1:1" ht="75" customHeight="1">
      <c r="A3" s="63" t="s">
        <v>495</v>
      </c>
    </row>
  </sheetData>
  <phoneticPr fontId="18" type="noConversion"/>
  <printOptions horizontalCentered="1"/>
  <pageMargins left="0.59027777777777801" right="0.59027777777777801" top="2.75555555555556" bottom="0.78680555555555598" header="0.5" footer="0.5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"/>
  <sheetViews>
    <sheetView workbookViewId="0">
      <pane ySplit="5" topLeftCell="A6" activePane="bottomLeft" state="frozen"/>
      <selection pane="bottomLeft" sqref="A1:XFD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2.9" customHeight="1">
      <c r="A1" s="7"/>
      <c r="B1" s="134" t="s">
        <v>134</v>
      </c>
      <c r="C1" s="134"/>
      <c r="D1" s="134"/>
      <c r="E1" s="134"/>
      <c r="F1" s="134"/>
      <c r="G1" s="134"/>
      <c r="H1" s="134"/>
      <c r="I1" s="134"/>
      <c r="J1" s="9" t="s">
        <v>0</v>
      </c>
    </row>
    <row r="2" spans="1:10" ht="19.5" customHeight="1">
      <c r="A2" s="8"/>
      <c r="B2" s="135" t="s">
        <v>207</v>
      </c>
      <c r="C2" s="135"/>
      <c r="D2" s="18"/>
      <c r="E2" s="18"/>
      <c r="F2" s="18"/>
      <c r="G2" s="18"/>
      <c r="H2" s="18"/>
      <c r="I2" s="18" t="s">
        <v>2</v>
      </c>
      <c r="J2" s="19"/>
    </row>
    <row r="3" spans="1:10" ht="24.4" customHeight="1">
      <c r="A3" s="9"/>
      <c r="B3" s="124" t="s">
        <v>135</v>
      </c>
      <c r="C3" s="124" t="s">
        <v>66</v>
      </c>
      <c r="D3" s="124" t="s">
        <v>136</v>
      </c>
      <c r="E3" s="124"/>
      <c r="F3" s="124"/>
      <c r="G3" s="124"/>
      <c r="H3" s="124"/>
      <c r="I3" s="124"/>
      <c r="J3" s="20"/>
    </row>
    <row r="4" spans="1:10" ht="24.4" customHeight="1">
      <c r="A4" s="11"/>
      <c r="B4" s="124"/>
      <c r="C4" s="124"/>
      <c r="D4" s="124" t="s">
        <v>54</v>
      </c>
      <c r="E4" s="128" t="s">
        <v>137</v>
      </c>
      <c r="F4" s="124" t="s">
        <v>138</v>
      </c>
      <c r="G4" s="124"/>
      <c r="H4" s="124"/>
      <c r="I4" s="124" t="s">
        <v>139</v>
      </c>
      <c r="J4" s="20"/>
    </row>
    <row r="5" spans="1:10" ht="24.4" customHeight="1">
      <c r="A5" s="11"/>
      <c r="B5" s="124"/>
      <c r="C5" s="124"/>
      <c r="D5" s="124"/>
      <c r="E5" s="128"/>
      <c r="F5" s="10" t="s">
        <v>124</v>
      </c>
      <c r="G5" s="10" t="s">
        <v>140</v>
      </c>
      <c r="H5" s="10" t="s">
        <v>141</v>
      </c>
      <c r="I5" s="124"/>
      <c r="J5" s="21"/>
    </row>
    <row r="6" spans="1:10" ht="22.9" customHeight="1">
      <c r="A6" s="12"/>
      <c r="B6" s="10"/>
      <c r="C6" s="10" t="s">
        <v>67</v>
      </c>
      <c r="D6" s="13">
        <f>D7</f>
        <v>5.5728999999999997</v>
      </c>
      <c r="E6" s="13">
        <f t="shared" ref="E6:I6" si="0">E7</f>
        <v>0</v>
      </c>
      <c r="F6" s="13">
        <f t="shared" si="0"/>
        <v>5.5728999999999997</v>
      </c>
      <c r="G6" s="13">
        <f t="shared" si="0"/>
        <v>0</v>
      </c>
      <c r="H6" s="13">
        <f t="shared" si="0"/>
        <v>5.5728999999999997</v>
      </c>
      <c r="I6" s="13">
        <f t="shared" si="0"/>
        <v>0</v>
      </c>
      <c r="J6" s="22"/>
    </row>
    <row r="7" spans="1:10" ht="27">
      <c r="A7" s="12"/>
      <c r="B7" s="10">
        <v>308001</v>
      </c>
      <c r="C7" s="95" t="s">
        <v>248</v>
      </c>
      <c r="D7" s="13">
        <f>F7</f>
        <v>5.5728999999999997</v>
      </c>
      <c r="E7" s="13">
        <v>0</v>
      </c>
      <c r="F7" s="13">
        <f>G7+H7</f>
        <v>5.5728999999999997</v>
      </c>
      <c r="G7" s="13">
        <v>0</v>
      </c>
      <c r="H7" s="99">
        <v>5.5728999999999997</v>
      </c>
      <c r="I7" s="13">
        <v>0</v>
      </c>
      <c r="J7" s="22"/>
    </row>
  </sheetData>
  <mergeCells count="9">
    <mergeCell ref="B1:I1"/>
    <mergeCell ref="B2:C2"/>
    <mergeCell ref="D3:I3"/>
    <mergeCell ref="F4:H4"/>
    <mergeCell ref="B3:B5"/>
    <mergeCell ref="C3:C5"/>
    <mergeCell ref="D4:D5"/>
    <mergeCell ref="E4:E5"/>
    <mergeCell ref="I4:I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5" topLeftCell="A6" activePane="bottomLeft" state="frozen"/>
      <selection pane="bottomLeft" sqref="A1:XFD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2.9" customHeight="1">
      <c r="A1" s="7"/>
      <c r="B1" s="134" t="s">
        <v>142</v>
      </c>
      <c r="C1" s="134"/>
      <c r="D1" s="134"/>
      <c r="E1" s="134"/>
      <c r="F1" s="134"/>
      <c r="G1" s="134"/>
      <c r="H1" s="134"/>
      <c r="I1" s="134"/>
      <c r="J1" s="9" t="s">
        <v>0</v>
      </c>
    </row>
    <row r="2" spans="1:10" ht="19.5" customHeight="1">
      <c r="A2" s="8"/>
      <c r="B2" s="135" t="s">
        <v>207</v>
      </c>
      <c r="C2" s="135"/>
      <c r="D2" s="135"/>
      <c r="E2" s="135"/>
      <c r="F2" s="135"/>
      <c r="G2" s="8"/>
      <c r="H2" s="8"/>
      <c r="I2" s="18" t="s">
        <v>2</v>
      </c>
      <c r="J2" s="19"/>
    </row>
    <row r="3" spans="1:10" ht="24.4" customHeight="1">
      <c r="A3" s="9"/>
      <c r="B3" s="124" t="s">
        <v>5</v>
      </c>
      <c r="C3" s="124"/>
      <c r="D3" s="124"/>
      <c r="E3" s="124"/>
      <c r="F3" s="124"/>
      <c r="G3" s="124" t="s">
        <v>143</v>
      </c>
      <c r="H3" s="124"/>
      <c r="I3" s="124"/>
      <c r="J3" s="20"/>
    </row>
    <row r="4" spans="1:10" ht="24.4" customHeight="1">
      <c r="A4" s="11"/>
      <c r="B4" s="124" t="s">
        <v>73</v>
      </c>
      <c r="C4" s="124"/>
      <c r="D4" s="124"/>
      <c r="E4" s="124" t="s">
        <v>65</v>
      </c>
      <c r="F4" s="124" t="s">
        <v>66</v>
      </c>
      <c r="G4" s="124" t="s">
        <v>54</v>
      </c>
      <c r="H4" s="124" t="s">
        <v>69</v>
      </c>
      <c r="I4" s="124" t="s">
        <v>70</v>
      </c>
      <c r="J4" s="20"/>
    </row>
    <row r="5" spans="1:10" ht="24.4" customHeight="1">
      <c r="A5" s="11"/>
      <c r="B5" s="10" t="s">
        <v>74</v>
      </c>
      <c r="C5" s="10" t="s">
        <v>75</v>
      </c>
      <c r="D5" s="10" t="s">
        <v>76</v>
      </c>
      <c r="E5" s="124"/>
      <c r="F5" s="124"/>
      <c r="G5" s="124"/>
      <c r="H5" s="124"/>
      <c r="I5" s="124"/>
      <c r="J5" s="21"/>
    </row>
    <row r="6" spans="1:10" ht="22.9" customHeight="1">
      <c r="A6" s="12"/>
      <c r="B6" s="10"/>
      <c r="C6" s="10"/>
      <c r="D6" s="10"/>
      <c r="E6" s="10"/>
      <c r="F6" s="10" t="s">
        <v>67</v>
      </c>
      <c r="G6" s="13"/>
      <c r="H6" s="13"/>
      <c r="I6" s="13"/>
      <c r="J6" s="22"/>
    </row>
    <row r="7" spans="1:10" ht="22.9" customHeight="1">
      <c r="A7" s="12"/>
      <c r="B7" s="72" t="s">
        <v>249</v>
      </c>
      <c r="C7" s="10"/>
      <c r="D7" s="10"/>
      <c r="E7" s="10"/>
      <c r="F7" s="10"/>
      <c r="G7" s="13"/>
      <c r="H7" s="13"/>
      <c r="I7" s="13"/>
      <c r="J7" s="22"/>
    </row>
    <row r="8" spans="1:10" ht="22.9" customHeight="1">
      <c r="A8" s="12"/>
      <c r="B8" s="10"/>
      <c r="C8" s="10"/>
      <c r="D8" s="10"/>
      <c r="E8" s="10"/>
      <c r="F8" s="10"/>
      <c r="G8" s="13"/>
      <c r="H8" s="13"/>
      <c r="I8" s="13"/>
      <c r="J8" s="22"/>
    </row>
    <row r="9" spans="1:10" ht="22.9" customHeight="1">
      <c r="A9" s="12"/>
      <c r="B9" s="10"/>
      <c r="C9" s="10"/>
      <c r="D9" s="10"/>
      <c r="E9" s="10"/>
      <c r="F9" s="10"/>
      <c r="G9" s="13"/>
      <c r="H9" s="13"/>
      <c r="I9" s="13"/>
      <c r="J9" s="22"/>
    </row>
    <row r="10" spans="1:10" ht="22.9" customHeight="1">
      <c r="A10" s="12"/>
      <c r="B10" s="10"/>
      <c r="C10" s="10"/>
      <c r="D10" s="10"/>
      <c r="E10" s="10"/>
      <c r="F10" s="10"/>
      <c r="G10" s="13"/>
      <c r="H10" s="13"/>
      <c r="I10" s="13"/>
      <c r="J10" s="22"/>
    </row>
    <row r="11" spans="1:10" ht="22.9" customHeight="1">
      <c r="A11" s="12"/>
      <c r="B11" s="10"/>
      <c r="C11" s="10"/>
      <c r="D11" s="10"/>
      <c r="E11" s="10"/>
      <c r="F11" s="10"/>
      <c r="G11" s="13"/>
      <c r="H11" s="13"/>
      <c r="I11" s="13"/>
      <c r="J11" s="22"/>
    </row>
    <row r="12" spans="1:10" ht="22.9" customHeight="1">
      <c r="A12" s="12"/>
      <c r="B12" s="10"/>
      <c r="C12" s="10"/>
      <c r="D12" s="10"/>
      <c r="E12" s="10"/>
      <c r="F12" s="10"/>
      <c r="G12" s="13"/>
      <c r="H12" s="13"/>
      <c r="I12" s="13"/>
      <c r="J12" s="22"/>
    </row>
    <row r="13" spans="1:10" ht="22.9" customHeight="1">
      <c r="A13" s="12"/>
      <c r="B13" s="10"/>
      <c r="C13" s="10"/>
      <c r="D13" s="10"/>
      <c r="E13" s="10"/>
      <c r="F13" s="10"/>
      <c r="G13" s="13"/>
      <c r="H13" s="13"/>
      <c r="I13" s="13"/>
      <c r="J13" s="22"/>
    </row>
    <row r="14" spans="1:10" ht="22.9" customHeight="1">
      <c r="A14" s="12"/>
      <c r="B14" s="10"/>
      <c r="C14" s="10"/>
      <c r="D14" s="10"/>
      <c r="E14" s="10"/>
      <c r="F14" s="10"/>
      <c r="G14" s="13"/>
      <c r="H14" s="13"/>
      <c r="I14" s="13"/>
      <c r="J14" s="22"/>
    </row>
    <row r="15" spans="1:10" ht="22.9" customHeight="1">
      <c r="A15" s="11"/>
      <c r="B15" s="14"/>
      <c r="C15" s="14"/>
      <c r="D15" s="14"/>
      <c r="E15" s="14"/>
      <c r="F15" s="14" t="s">
        <v>19</v>
      </c>
      <c r="G15" s="15"/>
      <c r="H15" s="15"/>
      <c r="I15" s="15"/>
      <c r="J15" s="20"/>
    </row>
    <row r="16" spans="1:10" ht="22.9" customHeight="1">
      <c r="A16" s="11"/>
      <c r="B16" s="14"/>
      <c r="C16" s="14"/>
      <c r="D16" s="14"/>
      <c r="E16" s="14"/>
      <c r="F16" s="14" t="s">
        <v>19</v>
      </c>
      <c r="G16" s="15"/>
      <c r="H16" s="15"/>
      <c r="I16" s="15"/>
      <c r="J16" s="20"/>
    </row>
  </sheetData>
  <mergeCells count="10">
    <mergeCell ref="B1:I1"/>
    <mergeCell ref="B2:F2"/>
    <mergeCell ref="B3:F3"/>
    <mergeCell ref="G3:I3"/>
    <mergeCell ref="B4:D4"/>
    <mergeCell ref="E4:E5"/>
    <mergeCell ref="F4:F5"/>
    <mergeCell ref="G4:G5"/>
    <mergeCell ref="H4:H5"/>
    <mergeCell ref="I4:I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5" topLeftCell="A6" activePane="bottomLeft" state="frozen"/>
      <selection pane="bottomLeft" sqref="A1:XFD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2.9" customHeight="1">
      <c r="A1" s="7"/>
      <c r="B1" s="134" t="s">
        <v>144</v>
      </c>
      <c r="C1" s="134"/>
      <c r="D1" s="134"/>
      <c r="E1" s="134"/>
      <c r="F1" s="134"/>
      <c r="G1" s="134"/>
      <c r="H1" s="134"/>
      <c r="I1" s="134"/>
      <c r="J1" s="9" t="s">
        <v>0</v>
      </c>
    </row>
    <row r="2" spans="1:10" ht="19.5" customHeight="1">
      <c r="A2" s="8"/>
      <c r="B2" s="135" t="s">
        <v>250</v>
      </c>
      <c r="C2" s="135"/>
      <c r="D2" s="18"/>
      <c r="E2" s="18"/>
      <c r="F2" s="18"/>
      <c r="G2" s="18"/>
      <c r="H2" s="18"/>
      <c r="I2" s="18" t="s">
        <v>2</v>
      </c>
      <c r="J2" s="19"/>
    </row>
    <row r="3" spans="1:10" ht="24.4" customHeight="1">
      <c r="A3" s="9"/>
      <c r="B3" s="124" t="s">
        <v>135</v>
      </c>
      <c r="C3" s="124" t="s">
        <v>66</v>
      </c>
      <c r="D3" s="124" t="s">
        <v>136</v>
      </c>
      <c r="E3" s="124"/>
      <c r="F3" s="124"/>
      <c r="G3" s="124"/>
      <c r="H3" s="124"/>
      <c r="I3" s="124"/>
      <c r="J3" s="20"/>
    </row>
    <row r="4" spans="1:10" ht="24.4" customHeight="1">
      <c r="A4" s="11"/>
      <c r="B4" s="124"/>
      <c r="C4" s="124"/>
      <c r="D4" s="124" t="s">
        <v>54</v>
      </c>
      <c r="E4" s="128" t="s">
        <v>137</v>
      </c>
      <c r="F4" s="124" t="s">
        <v>138</v>
      </c>
      <c r="G4" s="124"/>
      <c r="H4" s="124"/>
      <c r="I4" s="124" t="s">
        <v>139</v>
      </c>
      <c r="J4" s="20"/>
    </row>
    <row r="5" spans="1:10" ht="24.4" customHeight="1">
      <c r="A5" s="11"/>
      <c r="B5" s="124"/>
      <c r="C5" s="124"/>
      <c r="D5" s="124"/>
      <c r="E5" s="128"/>
      <c r="F5" s="10" t="s">
        <v>124</v>
      </c>
      <c r="G5" s="10" t="s">
        <v>140</v>
      </c>
      <c r="H5" s="10" t="s">
        <v>141</v>
      </c>
      <c r="I5" s="124"/>
      <c r="J5" s="21"/>
    </row>
    <row r="6" spans="1:10" ht="22.9" customHeight="1">
      <c r="A6" s="12"/>
      <c r="B6" s="10"/>
      <c r="C6" s="10" t="s">
        <v>67</v>
      </c>
      <c r="D6" s="13"/>
      <c r="E6" s="13"/>
      <c r="F6" s="13"/>
      <c r="G6" s="13"/>
      <c r="H6" s="13"/>
      <c r="I6" s="13"/>
      <c r="J6" s="22"/>
    </row>
    <row r="7" spans="1:10" ht="22.9" customHeight="1">
      <c r="A7" s="12"/>
      <c r="B7" s="10"/>
      <c r="C7" s="10"/>
      <c r="D7" s="13"/>
      <c r="E7" s="13"/>
      <c r="F7" s="13"/>
      <c r="G7" s="13"/>
      <c r="H7" s="13"/>
      <c r="I7" s="13"/>
      <c r="J7" s="22"/>
    </row>
    <row r="8" spans="1:10" ht="22.9" customHeight="1">
      <c r="A8" s="12"/>
      <c r="B8" s="10"/>
      <c r="C8" s="10"/>
      <c r="D8" s="13"/>
      <c r="E8" s="13"/>
      <c r="F8" s="13"/>
      <c r="G8" s="13"/>
      <c r="H8" s="13"/>
      <c r="I8" s="13"/>
      <c r="J8" s="22"/>
    </row>
    <row r="9" spans="1:10" ht="22.9" customHeight="1">
      <c r="A9" s="12"/>
      <c r="B9" s="10"/>
      <c r="C9" s="10"/>
      <c r="D9" s="13"/>
      <c r="E9" s="13"/>
      <c r="F9" s="13"/>
      <c r="G9" s="13"/>
      <c r="H9" s="13"/>
      <c r="I9" s="13"/>
      <c r="J9" s="22"/>
    </row>
    <row r="10" spans="1:10" ht="22.9" customHeight="1">
      <c r="A10" s="12"/>
      <c r="B10" s="72" t="s">
        <v>249</v>
      </c>
      <c r="C10" s="10"/>
      <c r="D10" s="13"/>
      <c r="E10" s="13"/>
      <c r="F10" s="13"/>
      <c r="G10" s="13"/>
      <c r="H10" s="13"/>
      <c r="I10" s="13"/>
      <c r="J10" s="22"/>
    </row>
    <row r="11" spans="1:10" ht="22.9" customHeight="1">
      <c r="A11" s="12"/>
      <c r="B11" s="10"/>
      <c r="C11" s="10"/>
      <c r="D11" s="13"/>
      <c r="E11" s="13"/>
      <c r="F11" s="13"/>
      <c r="G11" s="13"/>
      <c r="H11" s="13"/>
      <c r="I11" s="13"/>
      <c r="J11" s="22"/>
    </row>
    <row r="12" spans="1:10" ht="22.9" customHeight="1">
      <c r="A12" s="12"/>
      <c r="B12" s="10"/>
      <c r="C12" s="10"/>
      <c r="D12" s="13"/>
      <c r="E12" s="13"/>
      <c r="F12" s="13"/>
      <c r="G12" s="13"/>
      <c r="H12" s="13"/>
      <c r="I12" s="13"/>
      <c r="J12" s="22"/>
    </row>
    <row r="13" spans="1:10" ht="22.9" customHeight="1">
      <c r="A13" s="12"/>
      <c r="B13" s="10"/>
      <c r="C13" s="10"/>
      <c r="D13" s="13"/>
      <c r="E13" s="13"/>
      <c r="F13" s="13"/>
      <c r="G13" s="13"/>
      <c r="H13" s="13"/>
      <c r="I13" s="13"/>
      <c r="J13" s="22"/>
    </row>
    <row r="14" spans="1:10" ht="22.9" customHeight="1">
      <c r="A14" s="12"/>
      <c r="B14" s="10"/>
      <c r="C14" s="10"/>
      <c r="D14" s="13"/>
      <c r="E14" s="13"/>
      <c r="F14" s="13"/>
      <c r="G14" s="13"/>
      <c r="H14" s="13"/>
      <c r="I14" s="13"/>
      <c r="J14" s="22"/>
    </row>
    <row r="15" spans="1:10" ht="22.9" customHeight="1">
      <c r="A15" s="12"/>
      <c r="B15" s="10"/>
      <c r="C15" s="10"/>
      <c r="D15" s="13"/>
      <c r="E15" s="13"/>
      <c r="F15" s="13"/>
      <c r="G15" s="13"/>
      <c r="H15" s="13"/>
      <c r="I15" s="13"/>
      <c r="J15" s="22"/>
    </row>
    <row r="16" spans="1:10" ht="22.9" customHeight="1">
      <c r="A16" s="12"/>
      <c r="B16" s="10"/>
      <c r="C16" s="10"/>
      <c r="D16" s="13"/>
      <c r="E16" s="13"/>
      <c r="F16" s="13"/>
      <c r="G16" s="13"/>
      <c r="H16" s="13"/>
      <c r="I16" s="13"/>
      <c r="J16" s="22"/>
    </row>
  </sheetData>
  <mergeCells count="9">
    <mergeCell ref="B1:I1"/>
    <mergeCell ref="B2:C2"/>
    <mergeCell ref="D3:I3"/>
    <mergeCell ref="F4:H4"/>
    <mergeCell ref="B3:B5"/>
    <mergeCell ref="C3:C5"/>
    <mergeCell ref="D4:D5"/>
    <mergeCell ref="E4:E5"/>
    <mergeCell ref="I4:I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pane ySplit="5" topLeftCell="A6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2" width="7.5" bestFit="1" customWidth="1"/>
    <col min="3" max="4" width="6.625" customWidth="1"/>
    <col min="5" max="5" width="13.375" customWidth="1"/>
    <col min="6" max="6" width="35.875" bestFit="1" customWidth="1"/>
    <col min="7" max="7" width="7.5" bestFit="1" customWidth="1"/>
    <col min="8" max="8" width="9.75" bestFit="1" customWidth="1"/>
    <col min="9" max="9" width="15.125" bestFit="1" customWidth="1"/>
    <col min="10" max="10" width="1.5" customWidth="1"/>
    <col min="11" max="12" width="9.75" customWidth="1"/>
  </cols>
  <sheetData>
    <row r="1" spans="1:10" ht="22.9" customHeight="1">
      <c r="A1" s="7"/>
      <c r="B1" s="134" t="s">
        <v>145</v>
      </c>
      <c r="C1" s="134"/>
      <c r="D1" s="134"/>
      <c r="E1" s="134"/>
      <c r="F1" s="134"/>
      <c r="G1" s="134"/>
      <c r="H1" s="134"/>
      <c r="I1" s="134"/>
      <c r="J1" s="9" t="s">
        <v>0</v>
      </c>
    </row>
    <row r="2" spans="1:10" ht="19.5" customHeight="1">
      <c r="A2" s="8"/>
      <c r="B2" s="135" t="s">
        <v>207</v>
      </c>
      <c r="C2" s="135"/>
      <c r="D2" s="135"/>
      <c r="E2" s="135"/>
      <c r="F2" s="135"/>
      <c r="G2" s="8"/>
      <c r="H2" s="8"/>
      <c r="I2" s="18" t="s">
        <v>2</v>
      </c>
      <c r="J2" s="19"/>
    </row>
    <row r="3" spans="1:10" ht="24.4" customHeight="1">
      <c r="A3" s="9"/>
      <c r="B3" s="124" t="s">
        <v>5</v>
      </c>
      <c r="C3" s="124"/>
      <c r="D3" s="124"/>
      <c r="E3" s="124"/>
      <c r="F3" s="124"/>
      <c r="G3" s="124" t="s">
        <v>146</v>
      </c>
      <c r="H3" s="124"/>
      <c r="I3" s="124"/>
      <c r="J3" s="20"/>
    </row>
    <row r="4" spans="1:10" ht="24.4" customHeight="1">
      <c r="A4" s="11"/>
      <c r="B4" s="124" t="s">
        <v>73</v>
      </c>
      <c r="C4" s="124"/>
      <c r="D4" s="124"/>
      <c r="E4" s="124" t="s">
        <v>65</v>
      </c>
      <c r="F4" s="124" t="s">
        <v>66</v>
      </c>
      <c r="G4" s="124" t="s">
        <v>54</v>
      </c>
      <c r="H4" s="124" t="s">
        <v>69</v>
      </c>
      <c r="I4" s="124" t="s">
        <v>70</v>
      </c>
      <c r="J4" s="20"/>
    </row>
    <row r="5" spans="1:10" ht="24.4" customHeight="1">
      <c r="A5" s="11"/>
      <c r="B5" s="10" t="s">
        <v>74</v>
      </c>
      <c r="C5" s="10" t="s">
        <v>75</v>
      </c>
      <c r="D5" s="10" t="s">
        <v>76</v>
      </c>
      <c r="E5" s="124"/>
      <c r="F5" s="124"/>
      <c r="G5" s="124"/>
      <c r="H5" s="124"/>
      <c r="I5" s="124"/>
      <c r="J5" s="21"/>
    </row>
    <row r="6" spans="1:10" ht="22.9" customHeight="1">
      <c r="A6" s="12"/>
      <c r="B6" s="10"/>
      <c r="C6" s="10"/>
      <c r="D6" s="10"/>
      <c r="E6" s="10"/>
      <c r="F6" s="10" t="s">
        <v>67</v>
      </c>
      <c r="G6" s="13"/>
      <c r="H6" s="13"/>
      <c r="I6" s="13"/>
      <c r="J6" s="22"/>
    </row>
    <row r="7" spans="1:10" ht="22.9" customHeight="1">
      <c r="A7" s="11"/>
      <c r="B7" s="14">
        <v>223</v>
      </c>
      <c r="C7" s="80" t="s">
        <v>251</v>
      </c>
      <c r="D7" s="80" t="s">
        <v>252</v>
      </c>
      <c r="E7" s="14">
        <v>308001</v>
      </c>
      <c r="F7" s="14" t="s">
        <v>199</v>
      </c>
      <c r="G7" s="15">
        <f>H7+I7</f>
        <v>542.29999999999995</v>
      </c>
      <c r="H7" s="15"/>
      <c r="I7" s="15">
        <v>542.29999999999995</v>
      </c>
      <c r="J7" s="20"/>
    </row>
    <row r="8" spans="1:10" ht="9.75" customHeight="1">
      <c r="A8" s="16"/>
      <c r="B8" s="17"/>
      <c r="C8" s="17"/>
      <c r="D8" s="17"/>
      <c r="E8" s="17"/>
      <c r="F8" s="16"/>
      <c r="G8" s="16"/>
      <c r="H8" s="16"/>
      <c r="I8" s="16"/>
      <c r="J8" s="23"/>
    </row>
  </sheetData>
  <mergeCells count="10">
    <mergeCell ref="B1:I1"/>
    <mergeCell ref="B2:F2"/>
    <mergeCell ref="B3:F3"/>
    <mergeCell ref="G3:I3"/>
    <mergeCell ref="B4:D4"/>
    <mergeCell ref="E4:E5"/>
    <mergeCell ref="F4:F5"/>
    <mergeCell ref="G4:G5"/>
    <mergeCell ref="H4:H5"/>
    <mergeCell ref="I4:I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88"/>
  <sheetViews>
    <sheetView workbookViewId="0">
      <selection sqref="A1:XFD1"/>
    </sheetView>
  </sheetViews>
  <sheetFormatPr defaultColWidth="9" defaultRowHeight="13.5"/>
  <cols>
    <col min="1" max="1" width="9" style="1"/>
    <col min="2" max="2" width="9" style="2"/>
    <col min="3" max="3" width="7.125" style="1" customWidth="1"/>
    <col min="4" max="4" width="18.125" style="1" customWidth="1"/>
    <col min="5" max="5" width="12.625" style="1" customWidth="1"/>
    <col min="6" max="6" width="16.75" style="1" customWidth="1"/>
    <col min="7" max="7" width="24.25" style="1" customWidth="1"/>
    <col min="8" max="8" width="8" style="1" bestFit="1" customWidth="1"/>
    <col min="9" max="9" width="7.5" style="1" bestFit="1" customWidth="1"/>
    <col min="10" max="10" width="8" style="1" bestFit="1" customWidth="1"/>
    <col min="11" max="11" width="4.75" style="114" bestFit="1" customWidth="1"/>
    <col min="12" max="12" width="9.75" style="1" customWidth="1"/>
    <col min="13" max="16384" width="9" style="1"/>
  </cols>
  <sheetData>
    <row r="1" spans="1:12" ht="22.5" customHeight="1">
      <c r="A1" s="152" t="s">
        <v>302</v>
      </c>
      <c r="B1" s="153"/>
      <c r="C1" s="152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5.75" customHeight="1">
      <c r="A2" s="154"/>
      <c r="B2" s="155"/>
      <c r="C2" s="154"/>
      <c r="D2" s="155"/>
      <c r="E2" s="3"/>
      <c r="F2" s="3"/>
      <c r="G2" s="3"/>
      <c r="H2" s="3"/>
      <c r="I2" s="3"/>
      <c r="J2" s="156" t="s">
        <v>2</v>
      </c>
      <c r="K2" s="156"/>
      <c r="L2" s="156"/>
    </row>
    <row r="3" spans="1:12" ht="24.95" customHeight="1">
      <c r="A3" s="4" t="s">
        <v>147</v>
      </c>
      <c r="B3" s="4" t="s">
        <v>148</v>
      </c>
      <c r="C3" s="4" t="s">
        <v>6</v>
      </c>
      <c r="D3" s="5" t="s">
        <v>149</v>
      </c>
      <c r="E3" s="4" t="s">
        <v>150</v>
      </c>
      <c r="F3" s="4" t="s">
        <v>151</v>
      </c>
      <c r="G3" s="4" t="s">
        <v>152</v>
      </c>
      <c r="H3" s="4" t="s">
        <v>153</v>
      </c>
      <c r="I3" s="4" t="s">
        <v>154</v>
      </c>
      <c r="J3" s="4" t="s">
        <v>155</v>
      </c>
      <c r="K3" s="4" t="s">
        <v>488</v>
      </c>
      <c r="L3" s="4" t="s">
        <v>489</v>
      </c>
    </row>
    <row r="4" spans="1:12" ht="13.5" customHeight="1">
      <c r="A4" s="157" t="s">
        <v>304</v>
      </c>
      <c r="B4" s="157" t="s">
        <v>305</v>
      </c>
      <c r="C4" s="160">
        <v>73.400000000000006</v>
      </c>
      <c r="D4" s="157" t="s">
        <v>306</v>
      </c>
      <c r="E4" s="109" t="s">
        <v>318</v>
      </c>
      <c r="F4" s="109" t="s">
        <v>323</v>
      </c>
      <c r="G4" s="109" t="s">
        <v>324</v>
      </c>
      <c r="H4" s="6" t="s">
        <v>325</v>
      </c>
      <c r="I4" s="6" t="s">
        <v>214</v>
      </c>
      <c r="J4" s="6" t="s">
        <v>307</v>
      </c>
      <c r="K4" s="115">
        <v>10</v>
      </c>
      <c r="L4" s="6" t="s">
        <v>315</v>
      </c>
    </row>
    <row r="5" spans="1:12" ht="13.5" customHeight="1">
      <c r="A5" s="158"/>
      <c r="B5" s="158"/>
      <c r="C5" s="161"/>
      <c r="D5" s="158"/>
      <c r="E5" s="109" t="s">
        <v>318</v>
      </c>
      <c r="F5" s="109" t="s">
        <v>342</v>
      </c>
      <c r="G5" s="109" t="s">
        <v>316</v>
      </c>
      <c r="H5" s="109" t="s">
        <v>326</v>
      </c>
      <c r="I5" s="109" t="s">
        <v>327</v>
      </c>
      <c r="J5" s="109" t="s">
        <v>328</v>
      </c>
      <c r="K5" s="116">
        <v>10</v>
      </c>
      <c r="L5" s="109" t="s">
        <v>329</v>
      </c>
    </row>
    <row r="6" spans="1:12" ht="13.5" customHeight="1">
      <c r="A6" s="158"/>
      <c r="B6" s="158"/>
      <c r="C6" s="161"/>
      <c r="D6" s="158"/>
      <c r="E6" s="109" t="s">
        <v>321</v>
      </c>
      <c r="F6" s="109" t="s">
        <v>343</v>
      </c>
      <c r="G6" s="109" t="s">
        <v>344</v>
      </c>
      <c r="H6" s="109" t="s">
        <v>326</v>
      </c>
      <c r="I6" s="109" t="s">
        <v>330</v>
      </c>
      <c r="J6" s="109" t="s">
        <v>331</v>
      </c>
      <c r="K6" s="117">
        <v>20</v>
      </c>
      <c r="L6" s="109" t="s">
        <v>329</v>
      </c>
    </row>
    <row r="7" spans="1:12" ht="13.5" customHeight="1">
      <c r="A7" s="158"/>
      <c r="B7" s="158"/>
      <c r="C7" s="161"/>
      <c r="D7" s="158"/>
      <c r="E7" s="109" t="s">
        <v>318</v>
      </c>
      <c r="F7" s="109" t="s">
        <v>342</v>
      </c>
      <c r="G7" s="109" t="s">
        <v>388</v>
      </c>
      <c r="H7" s="109" t="s">
        <v>332</v>
      </c>
      <c r="I7" s="109" t="s">
        <v>333</v>
      </c>
      <c r="J7" s="109" t="s">
        <v>334</v>
      </c>
      <c r="K7" s="116">
        <v>10</v>
      </c>
      <c r="L7" s="109" t="s">
        <v>329</v>
      </c>
    </row>
    <row r="8" spans="1:12" ht="13.5" customHeight="1">
      <c r="A8" s="158"/>
      <c r="B8" s="158"/>
      <c r="C8" s="161"/>
      <c r="D8" s="158"/>
      <c r="E8" s="109" t="s">
        <v>318</v>
      </c>
      <c r="F8" s="109" t="s">
        <v>342</v>
      </c>
      <c r="G8" s="109" t="s">
        <v>345</v>
      </c>
      <c r="H8" s="109" t="s">
        <v>326</v>
      </c>
      <c r="I8" s="109" t="s">
        <v>335</v>
      </c>
      <c r="J8" s="109" t="s">
        <v>328</v>
      </c>
      <c r="K8" s="116">
        <v>10</v>
      </c>
      <c r="L8" s="109" t="s">
        <v>329</v>
      </c>
    </row>
    <row r="9" spans="1:12" ht="13.5" customHeight="1">
      <c r="A9" s="158"/>
      <c r="B9" s="158"/>
      <c r="C9" s="161"/>
      <c r="D9" s="158"/>
      <c r="E9" s="109" t="s">
        <v>322</v>
      </c>
      <c r="F9" s="109" t="s">
        <v>346</v>
      </c>
      <c r="G9" s="109" t="s">
        <v>347</v>
      </c>
      <c r="H9" s="109" t="s">
        <v>326</v>
      </c>
      <c r="I9" s="109" t="s">
        <v>336</v>
      </c>
      <c r="J9" s="109" t="s">
        <v>337</v>
      </c>
      <c r="K9" s="116">
        <v>10</v>
      </c>
      <c r="L9" s="109" t="s">
        <v>329</v>
      </c>
    </row>
    <row r="10" spans="1:12" ht="13.5" customHeight="1">
      <c r="A10" s="158"/>
      <c r="B10" s="158"/>
      <c r="C10" s="161"/>
      <c r="D10" s="158"/>
      <c r="E10" s="109" t="s">
        <v>317</v>
      </c>
      <c r="F10" s="109" t="s">
        <v>348</v>
      </c>
      <c r="G10" s="109" t="s">
        <v>349</v>
      </c>
      <c r="H10" s="109" t="s">
        <v>332</v>
      </c>
      <c r="I10" s="109" t="s">
        <v>338</v>
      </c>
      <c r="J10" s="109" t="s">
        <v>339</v>
      </c>
      <c r="K10" s="116">
        <v>10</v>
      </c>
      <c r="L10" s="110" t="s">
        <v>329</v>
      </c>
    </row>
    <row r="11" spans="1:12" ht="13.5" customHeight="1">
      <c r="A11" s="159"/>
      <c r="B11" s="159"/>
      <c r="C11" s="162"/>
      <c r="D11" s="159"/>
      <c r="E11" s="109" t="s">
        <v>322</v>
      </c>
      <c r="F11" s="109" t="s">
        <v>350</v>
      </c>
      <c r="G11" s="109" t="s">
        <v>351</v>
      </c>
      <c r="H11" s="109" t="s">
        <v>340</v>
      </c>
      <c r="I11" s="109" t="s">
        <v>341</v>
      </c>
      <c r="J11" s="109"/>
      <c r="K11" s="116">
        <v>10</v>
      </c>
      <c r="L11" s="110" t="s">
        <v>329</v>
      </c>
    </row>
    <row r="12" spans="1:12" ht="13.5" customHeight="1">
      <c r="A12" s="163" t="s">
        <v>384</v>
      </c>
      <c r="B12" s="163" t="s">
        <v>385</v>
      </c>
      <c r="C12" s="160">
        <v>6.48</v>
      </c>
      <c r="D12" s="163" t="s">
        <v>386</v>
      </c>
      <c r="E12" s="111" t="s">
        <v>389</v>
      </c>
      <c r="F12" s="111" t="s">
        <v>390</v>
      </c>
      <c r="G12" s="111" t="s">
        <v>391</v>
      </c>
      <c r="H12" s="111" t="s">
        <v>392</v>
      </c>
      <c r="I12" s="112" t="s">
        <v>352</v>
      </c>
      <c r="J12" s="112" t="s">
        <v>309</v>
      </c>
      <c r="K12" s="118">
        <v>20</v>
      </c>
      <c r="L12" s="110" t="s">
        <v>329</v>
      </c>
    </row>
    <row r="13" spans="1:12" ht="13.5" customHeight="1">
      <c r="A13" s="163"/>
      <c r="B13" s="163"/>
      <c r="C13" s="161"/>
      <c r="D13" s="163"/>
      <c r="E13" s="111" t="s">
        <v>393</v>
      </c>
      <c r="F13" s="111" t="s">
        <v>394</v>
      </c>
      <c r="G13" s="111" t="s">
        <v>395</v>
      </c>
      <c r="H13" s="111" t="s">
        <v>396</v>
      </c>
      <c r="I13" s="112" t="s">
        <v>314</v>
      </c>
      <c r="J13" s="112"/>
      <c r="K13" s="119">
        <v>5</v>
      </c>
      <c r="L13" s="110" t="s">
        <v>329</v>
      </c>
    </row>
    <row r="14" spans="1:12" ht="13.5" customHeight="1">
      <c r="A14" s="163"/>
      <c r="B14" s="163"/>
      <c r="C14" s="161"/>
      <c r="D14" s="163"/>
      <c r="E14" s="111" t="s">
        <v>397</v>
      </c>
      <c r="F14" s="111" t="s">
        <v>398</v>
      </c>
      <c r="G14" s="111" t="s">
        <v>399</v>
      </c>
      <c r="H14" s="111" t="s">
        <v>392</v>
      </c>
      <c r="I14" s="112" t="s">
        <v>353</v>
      </c>
      <c r="J14" s="112" t="s">
        <v>308</v>
      </c>
      <c r="K14" s="119">
        <v>10</v>
      </c>
      <c r="L14" s="110" t="s">
        <v>329</v>
      </c>
    </row>
    <row r="15" spans="1:12" ht="13.5" customHeight="1">
      <c r="A15" s="163"/>
      <c r="B15" s="163"/>
      <c r="C15" s="161"/>
      <c r="D15" s="163"/>
      <c r="E15" s="111" t="s">
        <v>393</v>
      </c>
      <c r="F15" s="111" t="s">
        <v>394</v>
      </c>
      <c r="G15" s="111" t="s">
        <v>400</v>
      </c>
      <c r="H15" s="111" t="s">
        <v>401</v>
      </c>
      <c r="I15" s="112" t="s">
        <v>354</v>
      </c>
      <c r="J15" s="112" t="s">
        <v>355</v>
      </c>
      <c r="K15" s="119">
        <v>5</v>
      </c>
      <c r="L15" s="110" t="s">
        <v>383</v>
      </c>
    </row>
    <row r="16" spans="1:12" ht="13.5" customHeight="1">
      <c r="A16" s="163"/>
      <c r="B16" s="163"/>
      <c r="C16" s="161"/>
      <c r="D16" s="163"/>
      <c r="E16" s="111" t="s">
        <v>393</v>
      </c>
      <c r="F16" s="111" t="s">
        <v>402</v>
      </c>
      <c r="G16" s="111" t="s">
        <v>403</v>
      </c>
      <c r="H16" s="111" t="s">
        <v>392</v>
      </c>
      <c r="I16" s="112" t="s">
        <v>310</v>
      </c>
      <c r="J16" s="112" t="s">
        <v>311</v>
      </c>
      <c r="K16" s="119">
        <v>10</v>
      </c>
      <c r="L16" s="110" t="s">
        <v>329</v>
      </c>
    </row>
    <row r="17" spans="1:12" ht="13.5" customHeight="1">
      <c r="A17" s="163"/>
      <c r="B17" s="163"/>
      <c r="C17" s="161"/>
      <c r="D17" s="163"/>
      <c r="E17" s="111" t="s">
        <v>404</v>
      </c>
      <c r="F17" s="111" t="s">
        <v>405</v>
      </c>
      <c r="G17" s="111" t="s">
        <v>406</v>
      </c>
      <c r="H17" s="111" t="s">
        <v>401</v>
      </c>
      <c r="I17" s="112" t="s">
        <v>312</v>
      </c>
      <c r="J17" s="112" t="s">
        <v>313</v>
      </c>
      <c r="K17" s="119">
        <v>10</v>
      </c>
      <c r="L17" s="110" t="s">
        <v>329</v>
      </c>
    </row>
    <row r="18" spans="1:12" ht="13.5" customHeight="1">
      <c r="A18" s="163"/>
      <c r="B18" s="163"/>
      <c r="C18" s="161"/>
      <c r="D18" s="163"/>
      <c r="E18" s="111" t="s">
        <v>397</v>
      </c>
      <c r="F18" s="111" t="s">
        <v>407</v>
      </c>
      <c r="G18" s="111" t="s">
        <v>408</v>
      </c>
      <c r="H18" s="111" t="s">
        <v>401</v>
      </c>
      <c r="I18" s="112" t="s">
        <v>312</v>
      </c>
      <c r="J18" s="112" t="s">
        <v>313</v>
      </c>
      <c r="K18" s="119">
        <v>15</v>
      </c>
      <c r="L18" s="110" t="s">
        <v>329</v>
      </c>
    </row>
    <row r="19" spans="1:12" ht="13.5" customHeight="1">
      <c r="A19" s="163"/>
      <c r="B19" s="163"/>
      <c r="C19" s="162"/>
      <c r="D19" s="163"/>
      <c r="E19" s="111" t="s">
        <v>397</v>
      </c>
      <c r="F19" s="111" t="s">
        <v>407</v>
      </c>
      <c r="G19" s="111" t="s">
        <v>409</v>
      </c>
      <c r="H19" s="111" t="s">
        <v>392</v>
      </c>
      <c r="I19" s="112" t="s">
        <v>214</v>
      </c>
      <c r="J19" s="112" t="s">
        <v>307</v>
      </c>
      <c r="K19" s="119">
        <v>15</v>
      </c>
      <c r="L19" s="110" t="s">
        <v>329</v>
      </c>
    </row>
    <row r="20" spans="1:12" s="93" customFormat="1" ht="13.5" customHeight="1">
      <c r="A20" s="144" t="s">
        <v>303</v>
      </c>
      <c r="B20" s="144" t="s">
        <v>410</v>
      </c>
      <c r="C20" s="160">
        <v>5.5</v>
      </c>
      <c r="D20" s="137" t="s">
        <v>411</v>
      </c>
      <c r="E20" s="111" t="s">
        <v>404</v>
      </c>
      <c r="F20" s="111" t="s">
        <v>405</v>
      </c>
      <c r="G20" s="111" t="s">
        <v>412</v>
      </c>
      <c r="H20" s="111" t="s">
        <v>401</v>
      </c>
      <c r="I20" s="112" t="s">
        <v>312</v>
      </c>
      <c r="J20" s="112" t="s">
        <v>313</v>
      </c>
      <c r="K20" s="119">
        <v>5</v>
      </c>
      <c r="L20" s="110" t="s">
        <v>329</v>
      </c>
    </row>
    <row r="21" spans="1:12" s="93" customFormat="1" ht="13.5" customHeight="1">
      <c r="A21" s="145"/>
      <c r="B21" s="145"/>
      <c r="C21" s="161"/>
      <c r="D21" s="137"/>
      <c r="E21" s="111" t="s">
        <v>389</v>
      </c>
      <c r="F21" s="111" t="s">
        <v>390</v>
      </c>
      <c r="G21" s="111" t="s">
        <v>413</v>
      </c>
      <c r="H21" s="111" t="s">
        <v>392</v>
      </c>
      <c r="I21" s="112" t="s">
        <v>356</v>
      </c>
      <c r="J21" s="112" t="s">
        <v>309</v>
      </c>
      <c r="K21" s="119">
        <v>20</v>
      </c>
      <c r="L21" s="110" t="s">
        <v>329</v>
      </c>
    </row>
    <row r="22" spans="1:12" s="93" customFormat="1" ht="13.5" customHeight="1">
      <c r="A22" s="145"/>
      <c r="B22" s="145"/>
      <c r="C22" s="161"/>
      <c r="D22" s="137"/>
      <c r="E22" s="111" t="s">
        <v>397</v>
      </c>
      <c r="F22" s="111" t="s">
        <v>398</v>
      </c>
      <c r="G22" s="111" t="s">
        <v>414</v>
      </c>
      <c r="H22" s="111" t="s">
        <v>401</v>
      </c>
      <c r="I22" s="112" t="s">
        <v>214</v>
      </c>
      <c r="J22" s="112" t="s">
        <v>357</v>
      </c>
      <c r="K22" s="119">
        <v>10</v>
      </c>
      <c r="L22" s="110" t="s">
        <v>329</v>
      </c>
    </row>
    <row r="23" spans="1:12" s="93" customFormat="1" ht="13.5" customHeight="1">
      <c r="A23" s="145"/>
      <c r="B23" s="145"/>
      <c r="C23" s="161"/>
      <c r="D23" s="137"/>
      <c r="E23" s="111" t="s">
        <v>397</v>
      </c>
      <c r="F23" s="111" t="s">
        <v>398</v>
      </c>
      <c r="G23" s="111" t="s">
        <v>415</v>
      </c>
      <c r="H23" s="111" t="s">
        <v>401</v>
      </c>
      <c r="I23" s="112" t="s">
        <v>358</v>
      </c>
      <c r="J23" s="112" t="s">
        <v>357</v>
      </c>
      <c r="K23" s="119">
        <v>10</v>
      </c>
      <c r="L23" s="110" t="s">
        <v>329</v>
      </c>
    </row>
    <row r="24" spans="1:12" s="93" customFormat="1" ht="13.5" customHeight="1">
      <c r="A24" s="145"/>
      <c r="B24" s="145"/>
      <c r="C24" s="161"/>
      <c r="D24" s="137"/>
      <c r="E24" s="111" t="s">
        <v>397</v>
      </c>
      <c r="F24" s="111" t="s">
        <v>407</v>
      </c>
      <c r="G24" s="111" t="s">
        <v>482</v>
      </c>
      <c r="H24" s="111" t="s">
        <v>392</v>
      </c>
      <c r="I24" s="112">
        <v>2023</v>
      </c>
      <c r="J24" s="112" t="s">
        <v>311</v>
      </c>
      <c r="K24" s="119">
        <v>10</v>
      </c>
      <c r="L24" s="110" t="s">
        <v>329</v>
      </c>
    </row>
    <row r="25" spans="1:12" s="93" customFormat="1" ht="13.5" customHeight="1">
      <c r="A25" s="145"/>
      <c r="B25" s="145"/>
      <c r="C25" s="161"/>
      <c r="D25" s="137"/>
      <c r="E25" s="111" t="s">
        <v>397</v>
      </c>
      <c r="F25" s="111" t="s">
        <v>416</v>
      </c>
      <c r="G25" s="111" t="s">
        <v>417</v>
      </c>
      <c r="H25" s="111" t="s">
        <v>401</v>
      </c>
      <c r="I25" s="112" t="s">
        <v>359</v>
      </c>
      <c r="J25" s="112" t="s">
        <v>313</v>
      </c>
      <c r="K25" s="119">
        <v>10</v>
      </c>
      <c r="L25" s="110" t="s">
        <v>329</v>
      </c>
    </row>
    <row r="26" spans="1:12" s="93" customFormat="1" ht="13.5" customHeight="1">
      <c r="A26" s="145"/>
      <c r="B26" s="145"/>
      <c r="C26" s="161"/>
      <c r="D26" s="137"/>
      <c r="E26" s="111" t="s">
        <v>393</v>
      </c>
      <c r="F26" s="111" t="s">
        <v>394</v>
      </c>
      <c r="G26" s="111" t="s">
        <v>418</v>
      </c>
      <c r="H26" s="111" t="s">
        <v>401</v>
      </c>
      <c r="I26" s="112" t="s">
        <v>354</v>
      </c>
      <c r="J26" s="112" t="s">
        <v>313</v>
      </c>
      <c r="K26" s="119">
        <v>10</v>
      </c>
      <c r="L26" s="110" t="s">
        <v>329</v>
      </c>
    </row>
    <row r="27" spans="1:12" s="93" customFormat="1" ht="13.5" customHeight="1">
      <c r="A27" s="145"/>
      <c r="B27" s="145"/>
      <c r="C27" s="161"/>
      <c r="D27" s="137"/>
      <c r="E27" s="111" t="s">
        <v>393</v>
      </c>
      <c r="F27" s="111" t="s">
        <v>394</v>
      </c>
      <c r="G27" s="111" t="s">
        <v>419</v>
      </c>
      <c r="H27" s="111" t="s">
        <v>401</v>
      </c>
      <c r="I27" s="112" t="s">
        <v>354</v>
      </c>
      <c r="J27" s="112" t="s">
        <v>313</v>
      </c>
      <c r="K27" s="119">
        <v>10</v>
      </c>
      <c r="L27" s="110" t="s">
        <v>329</v>
      </c>
    </row>
    <row r="28" spans="1:12" s="93" customFormat="1" ht="13.5" customHeight="1">
      <c r="A28" s="145"/>
      <c r="B28" s="145"/>
      <c r="C28" s="162"/>
      <c r="D28" s="137"/>
      <c r="E28" s="111" t="s">
        <v>404</v>
      </c>
      <c r="F28" s="111" t="s">
        <v>405</v>
      </c>
      <c r="G28" s="111" t="s">
        <v>420</v>
      </c>
      <c r="H28" s="111" t="s">
        <v>401</v>
      </c>
      <c r="I28" s="112" t="s">
        <v>312</v>
      </c>
      <c r="J28" s="112" t="s">
        <v>313</v>
      </c>
      <c r="K28" s="119">
        <v>5</v>
      </c>
      <c r="L28" s="110" t="s">
        <v>329</v>
      </c>
    </row>
    <row r="29" spans="1:12" s="93" customFormat="1" ht="13.5" customHeight="1">
      <c r="A29" s="144" t="s">
        <v>303</v>
      </c>
      <c r="B29" s="144" t="s">
        <v>421</v>
      </c>
      <c r="C29" s="149">
        <v>109.39</v>
      </c>
      <c r="D29" s="137" t="s">
        <v>422</v>
      </c>
      <c r="E29" s="111" t="s">
        <v>393</v>
      </c>
      <c r="F29" s="111" t="s">
        <v>423</v>
      </c>
      <c r="G29" s="111" t="s">
        <v>424</v>
      </c>
      <c r="H29" s="111" t="s">
        <v>396</v>
      </c>
      <c r="I29" s="112" t="s">
        <v>314</v>
      </c>
      <c r="J29" s="112"/>
      <c r="K29" s="119">
        <v>10</v>
      </c>
      <c r="L29" s="110" t="s">
        <v>329</v>
      </c>
    </row>
    <row r="30" spans="1:12" s="93" customFormat="1" ht="13.5" customHeight="1">
      <c r="A30" s="145"/>
      <c r="B30" s="145"/>
      <c r="C30" s="150"/>
      <c r="D30" s="137"/>
      <c r="E30" s="111" t="s">
        <v>397</v>
      </c>
      <c r="F30" s="111" t="s">
        <v>416</v>
      </c>
      <c r="G30" s="111" t="s">
        <v>425</v>
      </c>
      <c r="H30" s="111" t="s">
        <v>401</v>
      </c>
      <c r="I30" s="112" t="s">
        <v>214</v>
      </c>
      <c r="J30" s="112" t="s">
        <v>357</v>
      </c>
      <c r="K30" s="119">
        <v>10</v>
      </c>
      <c r="L30" s="110" t="s">
        <v>329</v>
      </c>
    </row>
    <row r="31" spans="1:12" s="93" customFormat="1" ht="13.5" customHeight="1">
      <c r="A31" s="145"/>
      <c r="B31" s="145"/>
      <c r="C31" s="150"/>
      <c r="D31" s="137"/>
      <c r="E31" s="111" t="s">
        <v>393</v>
      </c>
      <c r="F31" s="111" t="s">
        <v>394</v>
      </c>
      <c r="G31" s="111" t="s">
        <v>426</v>
      </c>
      <c r="H31" s="111" t="s">
        <v>396</v>
      </c>
      <c r="I31" s="112" t="s">
        <v>314</v>
      </c>
      <c r="J31" s="112"/>
      <c r="K31" s="119">
        <v>10</v>
      </c>
      <c r="L31" s="110" t="s">
        <v>329</v>
      </c>
    </row>
    <row r="32" spans="1:12" s="93" customFormat="1" ht="13.5" customHeight="1">
      <c r="A32" s="145"/>
      <c r="B32" s="145"/>
      <c r="C32" s="150"/>
      <c r="D32" s="137"/>
      <c r="E32" s="111" t="s">
        <v>404</v>
      </c>
      <c r="F32" s="111" t="s">
        <v>405</v>
      </c>
      <c r="G32" s="111" t="s">
        <v>406</v>
      </c>
      <c r="H32" s="111" t="s">
        <v>401</v>
      </c>
      <c r="I32" s="112" t="s">
        <v>312</v>
      </c>
      <c r="J32" s="112" t="s">
        <v>313</v>
      </c>
      <c r="K32" s="119">
        <v>10</v>
      </c>
      <c r="L32" s="110" t="s">
        <v>329</v>
      </c>
    </row>
    <row r="33" spans="1:12" s="93" customFormat="1" ht="13.5" customHeight="1">
      <c r="A33" s="145"/>
      <c r="B33" s="145"/>
      <c r="C33" s="150"/>
      <c r="D33" s="137"/>
      <c r="E33" s="111" t="s">
        <v>397</v>
      </c>
      <c r="F33" s="111" t="s">
        <v>416</v>
      </c>
      <c r="G33" s="111" t="s">
        <v>427</v>
      </c>
      <c r="H33" s="111" t="s">
        <v>401</v>
      </c>
      <c r="I33" s="112" t="s">
        <v>354</v>
      </c>
      <c r="J33" s="112" t="s">
        <v>313</v>
      </c>
      <c r="K33" s="119">
        <v>10</v>
      </c>
      <c r="L33" s="110" t="s">
        <v>329</v>
      </c>
    </row>
    <row r="34" spans="1:12" s="93" customFormat="1" ht="13.5" customHeight="1">
      <c r="A34" s="145"/>
      <c r="B34" s="145"/>
      <c r="C34" s="150"/>
      <c r="D34" s="137"/>
      <c r="E34" s="111" t="s">
        <v>389</v>
      </c>
      <c r="F34" s="111" t="s">
        <v>390</v>
      </c>
      <c r="G34" s="111" t="s">
        <v>428</v>
      </c>
      <c r="H34" s="111" t="s">
        <v>392</v>
      </c>
      <c r="I34" s="112" t="s">
        <v>360</v>
      </c>
      <c r="J34" s="112" t="s">
        <v>309</v>
      </c>
      <c r="K34" s="119">
        <v>20</v>
      </c>
      <c r="L34" s="110" t="s">
        <v>329</v>
      </c>
    </row>
    <row r="35" spans="1:12" s="93" customFormat="1" ht="13.5" customHeight="1">
      <c r="A35" s="145"/>
      <c r="B35" s="145"/>
      <c r="C35" s="150"/>
      <c r="D35" s="137"/>
      <c r="E35" s="111" t="s">
        <v>397</v>
      </c>
      <c r="F35" s="111" t="s">
        <v>407</v>
      </c>
      <c r="G35" s="111" t="s">
        <v>484</v>
      </c>
      <c r="H35" s="111" t="s">
        <v>392</v>
      </c>
      <c r="I35" s="112" t="s">
        <v>361</v>
      </c>
      <c r="J35" s="112" t="s">
        <v>311</v>
      </c>
      <c r="K35" s="119">
        <v>10</v>
      </c>
      <c r="L35" s="110" t="s">
        <v>329</v>
      </c>
    </row>
    <row r="36" spans="1:12" s="93" customFormat="1" ht="13.5" customHeight="1">
      <c r="A36" s="145"/>
      <c r="B36" s="145"/>
      <c r="C36" s="151"/>
      <c r="D36" s="137"/>
      <c r="E36" s="111" t="s">
        <v>397</v>
      </c>
      <c r="F36" s="111" t="s">
        <v>398</v>
      </c>
      <c r="G36" s="111" t="s">
        <v>429</v>
      </c>
      <c r="H36" s="111" t="s">
        <v>392</v>
      </c>
      <c r="I36" s="112" t="s">
        <v>362</v>
      </c>
      <c r="J36" s="112" t="s">
        <v>363</v>
      </c>
      <c r="K36" s="119">
        <v>10</v>
      </c>
      <c r="L36" s="110" t="s">
        <v>329</v>
      </c>
    </row>
    <row r="37" spans="1:12" s="93" customFormat="1" ht="13.5" customHeight="1">
      <c r="A37" s="144" t="s">
        <v>303</v>
      </c>
      <c r="B37" s="144" t="s">
        <v>430</v>
      </c>
      <c r="C37" s="149">
        <v>133.54</v>
      </c>
      <c r="D37" s="137" t="s">
        <v>431</v>
      </c>
      <c r="E37" s="111" t="s">
        <v>397</v>
      </c>
      <c r="F37" s="111" t="s">
        <v>416</v>
      </c>
      <c r="G37" s="111" t="s">
        <v>432</v>
      </c>
      <c r="H37" s="111" t="s">
        <v>401</v>
      </c>
      <c r="I37" s="112" t="s">
        <v>312</v>
      </c>
      <c r="J37" s="112" t="s">
        <v>313</v>
      </c>
      <c r="K37" s="119">
        <v>15</v>
      </c>
      <c r="L37" s="110" t="s">
        <v>329</v>
      </c>
    </row>
    <row r="38" spans="1:12" s="93" customFormat="1" ht="13.5" customHeight="1">
      <c r="A38" s="145"/>
      <c r="B38" s="145"/>
      <c r="C38" s="150"/>
      <c r="D38" s="137"/>
      <c r="E38" s="111" t="s">
        <v>397</v>
      </c>
      <c r="F38" s="111" t="s">
        <v>407</v>
      </c>
      <c r="G38" s="111" t="s">
        <v>433</v>
      </c>
      <c r="H38" s="111" t="s">
        <v>392</v>
      </c>
      <c r="I38" s="112" t="s">
        <v>361</v>
      </c>
      <c r="J38" s="112" t="s">
        <v>311</v>
      </c>
      <c r="K38" s="119">
        <v>10</v>
      </c>
      <c r="L38" s="110" t="s">
        <v>329</v>
      </c>
    </row>
    <row r="39" spans="1:12" s="93" customFormat="1" ht="13.5" customHeight="1">
      <c r="A39" s="145"/>
      <c r="B39" s="145"/>
      <c r="C39" s="150"/>
      <c r="D39" s="137"/>
      <c r="E39" s="111" t="s">
        <v>404</v>
      </c>
      <c r="F39" s="111" t="s">
        <v>405</v>
      </c>
      <c r="G39" s="111" t="s">
        <v>434</v>
      </c>
      <c r="H39" s="111" t="s">
        <v>401</v>
      </c>
      <c r="I39" s="112" t="s">
        <v>312</v>
      </c>
      <c r="J39" s="112" t="s">
        <v>313</v>
      </c>
      <c r="K39" s="119">
        <v>10</v>
      </c>
      <c r="L39" s="110" t="s">
        <v>329</v>
      </c>
    </row>
    <row r="40" spans="1:12" s="93" customFormat="1" ht="13.5" customHeight="1">
      <c r="A40" s="145"/>
      <c r="B40" s="145"/>
      <c r="C40" s="150"/>
      <c r="D40" s="137"/>
      <c r="E40" s="111" t="s">
        <v>397</v>
      </c>
      <c r="F40" s="111" t="s">
        <v>398</v>
      </c>
      <c r="G40" s="111" t="s">
        <v>435</v>
      </c>
      <c r="H40" s="111" t="s">
        <v>392</v>
      </c>
      <c r="I40" s="112" t="s">
        <v>364</v>
      </c>
      <c r="J40" s="112" t="s">
        <v>363</v>
      </c>
      <c r="K40" s="119">
        <v>15</v>
      </c>
      <c r="L40" s="110" t="s">
        <v>329</v>
      </c>
    </row>
    <row r="41" spans="1:12" s="93" customFormat="1" ht="13.5" customHeight="1">
      <c r="A41" s="145"/>
      <c r="B41" s="145"/>
      <c r="C41" s="150"/>
      <c r="D41" s="137"/>
      <c r="E41" s="111" t="s">
        <v>393</v>
      </c>
      <c r="F41" s="111" t="s">
        <v>394</v>
      </c>
      <c r="G41" s="111" t="s">
        <v>436</v>
      </c>
      <c r="H41" s="111" t="s">
        <v>396</v>
      </c>
      <c r="I41" s="112" t="s">
        <v>314</v>
      </c>
      <c r="J41" s="112"/>
      <c r="K41" s="119">
        <v>10</v>
      </c>
      <c r="L41" s="110" t="s">
        <v>329</v>
      </c>
    </row>
    <row r="42" spans="1:12" s="93" customFormat="1" ht="13.5" customHeight="1">
      <c r="A42" s="145"/>
      <c r="B42" s="145"/>
      <c r="C42" s="150"/>
      <c r="D42" s="137"/>
      <c r="E42" s="111" t="s">
        <v>389</v>
      </c>
      <c r="F42" s="111" t="s">
        <v>390</v>
      </c>
      <c r="G42" s="111" t="s">
        <v>437</v>
      </c>
      <c r="H42" s="111" t="s">
        <v>392</v>
      </c>
      <c r="I42" s="112" t="s">
        <v>365</v>
      </c>
      <c r="J42" s="112" t="s">
        <v>309</v>
      </c>
      <c r="K42" s="119">
        <v>20</v>
      </c>
      <c r="L42" s="110" t="s">
        <v>329</v>
      </c>
    </row>
    <row r="43" spans="1:12" s="93" customFormat="1" ht="13.5" customHeight="1">
      <c r="A43" s="145"/>
      <c r="B43" s="145"/>
      <c r="C43" s="151"/>
      <c r="D43" s="137"/>
      <c r="E43" s="111" t="s">
        <v>393</v>
      </c>
      <c r="F43" s="111" t="s">
        <v>423</v>
      </c>
      <c r="G43" s="111" t="s">
        <v>438</v>
      </c>
      <c r="H43" s="111" t="s">
        <v>401</v>
      </c>
      <c r="I43" s="112" t="s">
        <v>359</v>
      </c>
      <c r="J43" s="112" t="s">
        <v>313</v>
      </c>
      <c r="K43" s="119">
        <v>10</v>
      </c>
      <c r="L43" s="110" t="s">
        <v>329</v>
      </c>
    </row>
    <row r="44" spans="1:12" s="93" customFormat="1" ht="13.5" customHeight="1">
      <c r="A44" s="144" t="s">
        <v>303</v>
      </c>
      <c r="B44" s="144" t="s">
        <v>439</v>
      </c>
      <c r="C44" s="149">
        <v>32.4</v>
      </c>
      <c r="D44" s="137" t="s">
        <v>440</v>
      </c>
      <c r="E44" s="111" t="s">
        <v>397</v>
      </c>
      <c r="F44" s="111" t="s">
        <v>416</v>
      </c>
      <c r="G44" s="111" t="s">
        <v>441</v>
      </c>
      <c r="H44" s="111" t="s">
        <v>401</v>
      </c>
      <c r="I44" s="112" t="s">
        <v>354</v>
      </c>
      <c r="J44" s="112" t="s">
        <v>313</v>
      </c>
      <c r="K44" s="119">
        <v>20</v>
      </c>
      <c r="L44" s="110" t="s">
        <v>329</v>
      </c>
    </row>
    <row r="45" spans="1:12" s="93" customFormat="1" ht="13.5" customHeight="1">
      <c r="A45" s="145"/>
      <c r="B45" s="145"/>
      <c r="C45" s="150"/>
      <c r="D45" s="137"/>
      <c r="E45" s="111" t="s">
        <v>404</v>
      </c>
      <c r="F45" s="111" t="s">
        <v>405</v>
      </c>
      <c r="G45" s="111" t="s">
        <v>406</v>
      </c>
      <c r="H45" s="111" t="s">
        <v>401</v>
      </c>
      <c r="I45" s="112" t="s">
        <v>312</v>
      </c>
      <c r="J45" s="112" t="s">
        <v>313</v>
      </c>
      <c r="K45" s="119">
        <v>10</v>
      </c>
      <c r="L45" s="110" t="s">
        <v>329</v>
      </c>
    </row>
    <row r="46" spans="1:12" s="93" customFormat="1" ht="13.5" customHeight="1">
      <c r="A46" s="145"/>
      <c r="B46" s="145"/>
      <c r="C46" s="150"/>
      <c r="D46" s="137"/>
      <c r="E46" s="111" t="s">
        <v>397</v>
      </c>
      <c r="F46" s="111" t="s">
        <v>407</v>
      </c>
      <c r="G46" s="111" t="s">
        <v>482</v>
      </c>
      <c r="H46" s="111" t="s">
        <v>392</v>
      </c>
      <c r="I46" s="112" t="s">
        <v>361</v>
      </c>
      <c r="J46" s="112" t="s">
        <v>311</v>
      </c>
      <c r="K46" s="119">
        <v>20</v>
      </c>
      <c r="L46" s="110" t="s">
        <v>329</v>
      </c>
    </row>
    <row r="47" spans="1:12" s="93" customFormat="1" ht="13.5" customHeight="1">
      <c r="A47" s="145"/>
      <c r="B47" s="145"/>
      <c r="C47" s="150"/>
      <c r="D47" s="137"/>
      <c r="E47" s="111" t="s">
        <v>393</v>
      </c>
      <c r="F47" s="111" t="s">
        <v>402</v>
      </c>
      <c r="G47" s="111" t="s">
        <v>442</v>
      </c>
      <c r="H47" s="111" t="s">
        <v>401</v>
      </c>
      <c r="I47" s="112" t="s">
        <v>214</v>
      </c>
      <c r="J47" s="112" t="s">
        <v>366</v>
      </c>
      <c r="K47" s="119">
        <v>10</v>
      </c>
      <c r="L47" s="110" t="s">
        <v>329</v>
      </c>
    </row>
    <row r="48" spans="1:12" s="93" customFormat="1" ht="13.5" customHeight="1">
      <c r="A48" s="145"/>
      <c r="B48" s="145"/>
      <c r="C48" s="150"/>
      <c r="D48" s="137"/>
      <c r="E48" s="111" t="s">
        <v>393</v>
      </c>
      <c r="F48" s="111" t="s">
        <v>394</v>
      </c>
      <c r="G48" s="111" t="s">
        <v>443</v>
      </c>
      <c r="H48" s="111" t="s">
        <v>396</v>
      </c>
      <c r="I48" s="112" t="s">
        <v>314</v>
      </c>
      <c r="J48" s="112"/>
      <c r="K48" s="119">
        <v>5</v>
      </c>
      <c r="L48" s="110" t="s">
        <v>329</v>
      </c>
    </row>
    <row r="49" spans="1:12" s="93" customFormat="1" ht="13.5" customHeight="1">
      <c r="A49" s="145"/>
      <c r="B49" s="145"/>
      <c r="C49" s="150"/>
      <c r="D49" s="137"/>
      <c r="E49" s="111" t="s">
        <v>393</v>
      </c>
      <c r="F49" s="111" t="s">
        <v>444</v>
      </c>
      <c r="G49" s="111" t="s">
        <v>445</v>
      </c>
      <c r="H49" s="111" t="s">
        <v>396</v>
      </c>
      <c r="I49" s="112" t="s">
        <v>314</v>
      </c>
      <c r="J49" s="112"/>
      <c r="K49" s="119">
        <v>5</v>
      </c>
      <c r="L49" s="110" t="s">
        <v>329</v>
      </c>
    </row>
    <row r="50" spans="1:12" s="93" customFormat="1" ht="13.5" customHeight="1">
      <c r="A50" s="145"/>
      <c r="B50" s="145"/>
      <c r="C50" s="151"/>
      <c r="D50" s="137"/>
      <c r="E50" s="111" t="s">
        <v>389</v>
      </c>
      <c r="F50" s="111" t="s">
        <v>390</v>
      </c>
      <c r="G50" s="111" t="s">
        <v>446</v>
      </c>
      <c r="H50" s="111" t="s">
        <v>392</v>
      </c>
      <c r="I50" s="112" t="s">
        <v>367</v>
      </c>
      <c r="J50" s="112" t="s">
        <v>309</v>
      </c>
      <c r="K50" s="119">
        <v>20</v>
      </c>
      <c r="L50" s="110" t="s">
        <v>329</v>
      </c>
    </row>
    <row r="51" spans="1:12" s="93" customFormat="1" ht="13.5" customHeight="1">
      <c r="A51" s="144" t="s">
        <v>303</v>
      </c>
      <c r="B51" s="144" t="s">
        <v>447</v>
      </c>
      <c r="C51" s="149">
        <v>18.14</v>
      </c>
      <c r="D51" s="137" t="s">
        <v>448</v>
      </c>
      <c r="E51" s="111" t="s">
        <v>397</v>
      </c>
      <c r="F51" s="111" t="s">
        <v>398</v>
      </c>
      <c r="G51" s="111" t="s">
        <v>449</v>
      </c>
      <c r="H51" s="111" t="s">
        <v>392</v>
      </c>
      <c r="I51" s="112" t="s">
        <v>368</v>
      </c>
      <c r="J51" s="112" t="s">
        <v>369</v>
      </c>
      <c r="K51" s="119">
        <v>15</v>
      </c>
      <c r="L51" s="110" t="s">
        <v>329</v>
      </c>
    </row>
    <row r="52" spans="1:12" s="93" customFormat="1" ht="13.5" customHeight="1">
      <c r="A52" s="145"/>
      <c r="B52" s="145"/>
      <c r="C52" s="150"/>
      <c r="D52" s="137"/>
      <c r="E52" s="111" t="s">
        <v>404</v>
      </c>
      <c r="F52" s="111" t="s">
        <v>405</v>
      </c>
      <c r="G52" s="111" t="s">
        <v>434</v>
      </c>
      <c r="H52" s="111" t="s">
        <v>401</v>
      </c>
      <c r="I52" s="112" t="s">
        <v>312</v>
      </c>
      <c r="J52" s="112" t="s">
        <v>313</v>
      </c>
      <c r="K52" s="119">
        <v>10</v>
      </c>
      <c r="L52" s="110" t="s">
        <v>329</v>
      </c>
    </row>
    <row r="53" spans="1:12" s="93" customFormat="1" ht="13.5" customHeight="1">
      <c r="A53" s="145"/>
      <c r="B53" s="145"/>
      <c r="C53" s="150"/>
      <c r="D53" s="137"/>
      <c r="E53" s="111" t="s">
        <v>397</v>
      </c>
      <c r="F53" s="111" t="s">
        <v>416</v>
      </c>
      <c r="G53" s="111" t="s">
        <v>450</v>
      </c>
      <c r="H53" s="111" t="s">
        <v>401</v>
      </c>
      <c r="I53" s="112" t="s">
        <v>312</v>
      </c>
      <c r="J53" s="112" t="s">
        <v>313</v>
      </c>
      <c r="K53" s="119">
        <v>10</v>
      </c>
      <c r="L53" s="110" t="s">
        <v>329</v>
      </c>
    </row>
    <row r="54" spans="1:12" s="93" customFormat="1" ht="13.5" customHeight="1">
      <c r="A54" s="145"/>
      <c r="B54" s="145"/>
      <c r="C54" s="150"/>
      <c r="D54" s="137"/>
      <c r="E54" s="111" t="s">
        <v>393</v>
      </c>
      <c r="F54" s="111" t="s">
        <v>402</v>
      </c>
      <c r="G54" s="111" t="s">
        <v>403</v>
      </c>
      <c r="H54" s="111" t="s">
        <v>392</v>
      </c>
      <c r="I54" s="112" t="s">
        <v>310</v>
      </c>
      <c r="J54" s="112" t="s">
        <v>311</v>
      </c>
      <c r="K54" s="119">
        <v>10</v>
      </c>
      <c r="L54" s="110" t="s">
        <v>329</v>
      </c>
    </row>
    <row r="55" spans="1:12" s="93" customFormat="1" ht="13.5" customHeight="1">
      <c r="A55" s="145"/>
      <c r="B55" s="145"/>
      <c r="C55" s="150"/>
      <c r="D55" s="137"/>
      <c r="E55" s="111" t="s">
        <v>393</v>
      </c>
      <c r="F55" s="111" t="s">
        <v>394</v>
      </c>
      <c r="G55" s="111" t="s">
        <v>451</v>
      </c>
      <c r="H55" s="111" t="s">
        <v>401</v>
      </c>
      <c r="I55" s="112" t="s">
        <v>370</v>
      </c>
      <c r="J55" s="112" t="s">
        <v>313</v>
      </c>
      <c r="K55" s="120">
        <v>10</v>
      </c>
      <c r="L55" s="110" t="s">
        <v>329</v>
      </c>
    </row>
    <row r="56" spans="1:12" s="93" customFormat="1" ht="13.5" customHeight="1">
      <c r="A56" s="145"/>
      <c r="B56" s="145"/>
      <c r="C56" s="150"/>
      <c r="D56" s="137"/>
      <c r="E56" s="111" t="s">
        <v>389</v>
      </c>
      <c r="F56" s="111" t="s">
        <v>390</v>
      </c>
      <c r="G56" s="111" t="s">
        <v>452</v>
      </c>
      <c r="H56" s="111" t="s">
        <v>392</v>
      </c>
      <c r="I56" s="112" t="s">
        <v>371</v>
      </c>
      <c r="J56" s="112" t="s">
        <v>309</v>
      </c>
      <c r="K56" s="120">
        <v>20</v>
      </c>
      <c r="L56" s="110" t="s">
        <v>329</v>
      </c>
    </row>
    <row r="57" spans="1:12" s="93" customFormat="1" ht="13.5" customHeight="1">
      <c r="A57" s="145"/>
      <c r="B57" s="145"/>
      <c r="C57" s="151"/>
      <c r="D57" s="137"/>
      <c r="E57" s="111" t="s">
        <v>397</v>
      </c>
      <c r="F57" s="111" t="s">
        <v>407</v>
      </c>
      <c r="G57" s="111" t="s">
        <v>433</v>
      </c>
      <c r="H57" s="111" t="s">
        <v>325</v>
      </c>
      <c r="I57" s="112" t="s">
        <v>214</v>
      </c>
      <c r="J57" s="112" t="s">
        <v>307</v>
      </c>
      <c r="K57" s="120">
        <v>15</v>
      </c>
      <c r="L57" s="110" t="s">
        <v>329</v>
      </c>
    </row>
    <row r="58" spans="1:12" s="93" customFormat="1" ht="13.5" customHeight="1">
      <c r="A58" s="144" t="s">
        <v>303</v>
      </c>
      <c r="B58" s="144" t="s">
        <v>453</v>
      </c>
      <c r="C58" s="149">
        <v>24.94</v>
      </c>
      <c r="D58" s="137" t="s">
        <v>454</v>
      </c>
      <c r="E58" s="111" t="s">
        <v>393</v>
      </c>
      <c r="F58" s="111" t="s">
        <v>455</v>
      </c>
      <c r="G58" s="111" t="s">
        <v>456</v>
      </c>
      <c r="H58" s="111" t="s">
        <v>396</v>
      </c>
      <c r="I58" s="112" t="s">
        <v>314</v>
      </c>
      <c r="J58" s="112"/>
      <c r="K58" s="120">
        <v>10</v>
      </c>
      <c r="L58" s="110" t="s">
        <v>329</v>
      </c>
    </row>
    <row r="59" spans="1:12" s="93" customFormat="1" ht="13.5" customHeight="1">
      <c r="A59" s="145"/>
      <c r="B59" s="145"/>
      <c r="C59" s="150"/>
      <c r="D59" s="137"/>
      <c r="E59" s="111" t="s">
        <v>397</v>
      </c>
      <c r="F59" s="111" t="s">
        <v>398</v>
      </c>
      <c r="G59" s="111" t="s">
        <v>457</v>
      </c>
      <c r="H59" s="111" t="s">
        <v>392</v>
      </c>
      <c r="I59" s="112" t="s">
        <v>372</v>
      </c>
      <c r="J59" s="112" t="s">
        <v>373</v>
      </c>
      <c r="K59" s="120">
        <v>20</v>
      </c>
      <c r="L59" s="110" t="s">
        <v>329</v>
      </c>
    </row>
    <row r="60" spans="1:12" s="93" customFormat="1" ht="13.5" customHeight="1">
      <c r="A60" s="145"/>
      <c r="B60" s="145"/>
      <c r="C60" s="150"/>
      <c r="D60" s="137"/>
      <c r="E60" s="111" t="s">
        <v>404</v>
      </c>
      <c r="F60" s="111" t="s">
        <v>405</v>
      </c>
      <c r="G60" s="111" t="s">
        <v>434</v>
      </c>
      <c r="H60" s="111" t="s">
        <v>401</v>
      </c>
      <c r="I60" s="112" t="s">
        <v>312</v>
      </c>
      <c r="J60" s="112" t="s">
        <v>313</v>
      </c>
      <c r="K60" s="120">
        <v>10</v>
      </c>
      <c r="L60" s="110" t="s">
        <v>329</v>
      </c>
    </row>
    <row r="61" spans="1:12" s="93" customFormat="1" ht="13.5" customHeight="1">
      <c r="A61" s="145"/>
      <c r="B61" s="145"/>
      <c r="C61" s="150"/>
      <c r="D61" s="137"/>
      <c r="E61" s="111" t="s">
        <v>397</v>
      </c>
      <c r="F61" s="111" t="s">
        <v>407</v>
      </c>
      <c r="G61" s="111" t="s">
        <v>458</v>
      </c>
      <c r="H61" s="111" t="s">
        <v>325</v>
      </c>
      <c r="I61" s="112" t="s">
        <v>214</v>
      </c>
      <c r="J61" s="112" t="s">
        <v>307</v>
      </c>
      <c r="K61" s="120">
        <v>20</v>
      </c>
      <c r="L61" s="110" t="s">
        <v>329</v>
      </c>
    </row>
    <row r="62" spans="1:12" s="93" customFormat="1" ht="13.5" customHeight="1">
      <c r="A62" s="145"/>
      <c r="B62" s="145"/>
      <c r="C62" s="150"/>
      <c r="D62" s="137"/>
      <c r="E62" s="111" t="s">
        <v>389</v>
      </c>
      <c r="F62" s="111" t="s">
        <v>390</v>
      </c>
      <c r="G62" s="111" t="s">
        <v>459</v>
      </c>
      <c r="H62" s="111" t="s">
        <v>392</v>
      </c>
      <c r="I62" s="112" t="s">
        <v>374</v>
      </c>
      <c r="J62" s="112" t="s">
        <v>309</v>
      </c>
      <c r="K62" s="119">
        <v>20</v>
      </c>
      <c r="L62" s="110" t="s">
        <v>329</v>
      </c>
    </row>
    <row r="63" spans="1:12" s="93" customFormat="1" ht="13.5" customHeight="1">
      <c r="A63" s="145"/>
      <c r="B63" s="145"/>
      <c r="C63" s="150"/>
      <c r="D63" s="137"/>
      <c r="E63" s="111" t="s">
        <v>393</v>
      </c>
      <c r="F63" s="111" t="s">
        <v>394</v>
      </c>
      <c r="G63" s="111" t="s">
        <v>460</v>
      </c>
      <c r="H63" s="111" t="s">
        <v>396</v>
      </c>
      <c r="I63" s="112" t="s">
        <v>314</v>
      </c>
      <c r="J63" s="112"/>
      <c r="K63" s="119">
        <v>5</v>
      </c>
      <c r="L63" s="110" t="s">
        <v>329</v>
      </c>
    </row>
    <row r="64" spans="1:12" s="93" customFormat="1" ht="13.5" customHeight="1">
      <c r="A64" s="145"/>
      <c r="B64" s="145"/>
      <c r="C64" s="151"/>
      <c r="D64" s="137"/>
      <c r="E64" s="111" t="s">
        <v>393</v>
      </c>
      <c r="F64" s="111" t="s">
        <v>402</v>
      </c>
      <c r="G64" s="111" t="s">
        <v>403</v>
      </c>
      <c r="H64" s="111" t="s">
        <v>392</v>
      </c>
      <c r="I64" s="112" t="s">
        <v>310</v>
      </c>
      <c r="J64" s="112" t="s">
        <v>311</v>
      </c>
      <c r="K64" s="119">
        <v>5</v>
      </c>
      <c r="L64" s="110" t="s">
        <v>329</v>
      </c>
    </row>
    <row r="65" spans="1:12" s="93" customFormat="1" ht="13.5" customHeight="1">
      <c r="A65" s="144" t="s">
        <v>303</v>
      </c>
      <c r="B65" s="144" t="s">
        <v>461</v>
      </c>
      <c r="C65" s="149">
        <v>63.24</v>
      </c>
      <c r="D65" s="137" t="s">
        <v>462</v>
      </c>
      <c r="E65" s="111" t="s">
        <v>393</v>
      </c>
      <c r="F65" s="111" t="s">
        <v>402</v>
      </c>
      <c r="G65" s="111" t="s">
        <v>463</v>
      </c>
      <c r="H65" s="111" t="s">
        <v>396</v>
      </c>
      <c r="I65" s="112" t="s">
        <v>375</v>
      </c>
      <c r="J65" s="112"/>
      <c r="K65" s="119">
        <v>10</v>
      </c>
      <c r="L65" s="110" t="s">
        <v>329</v>
      </c>
    </row>
    <row r="66" spans="1:12" s="93" customFormat="1" ht="13.5" customHeight="1">
      <c r="A66" s="145"/>
      <c r="B66" s="145"/>
      <c r="C66" s="150"/>
      <c r="D66" s="137"/>
      <c r="E66" s="111" t="s">
        <v>389</v>
      </c>
      <c r="F66" s="111" t="s">
        <v>390</v>
      </c>
      <c r="G66" s="111" t="s">
        <v>464</v>
      </c>
      <c r="H66" s="111" t="s">
        <v>392</v>
      </c>
      <c r="I66" s="112" t="s">
        <v>376</v>
      </c>
      <c r="J66" s="112" t="s">
        <v>377</v>
      </c>
      <c r="K66" s="119">
        <v>20</v>
      </c>
      <c r="L66" s="110" t="s">
        <v>329</v>
      </c>
    </row>
    <row r="67" spans="1:12" s="93" customFormat="1" ht="13.5" customHeight="1">
      <c r="A67" s="145"/>
      <c r="B67" s="145"/>
      <c r="C67" s="150"/>
      <c r="D67" s="137"/>
      <c r="E67" s="111" t="s">
        <v>404</v>
      </c>
      <c r="F67" s="111" t="s">
        <v>405</v>
      </c>
      <c r="G67" s="111" t="s">
        <v>465</v>
      </c>
      <c r="H67" s="111" t="s">
        <v>401</v>
      </c>
      <c r="I67" s="112" t="s">
        <v>312</v>
      </c>
      <c r="J67" s="112" t="s">
        <v>313</v>
      </c>
      <c r="K67" s="119">
        <v>10</v>
      </c>
      <c r="L67" s="110" t="s">
        <v>329</v>
      </c>
    </row>
    <row r="68" spans="1:12" s="93" customFormat="1" ht="13.5" customHeight="1">
      <c r="A68" s="145"/>
      <c r="B68" s="145"/>
      <c r="C68" s="150"/>
      <c r="D68" s="137"/>
      <c r="E68" s="111" t="s">
        <v>393</v>
      </c>
      <c r="F68" s="111" t="s">
        <v>394</v>
      </c>
      <c r="G68" s="111" t="s">
        <v>466</v>
      </c>
      <c r="H68" s="111" t="s">
        <v>396</v>
      </c>
      <c r="I68" s="112" t="s">
        <v>378</v>
      </c>
      <c r="J68" s="112"/>
      <c r="K68" s="119">
        <v>5</v>
      </c>
      <c r="L68" s="110" t="s">
        <v>329</v>
      </c>
    </row>
    <row r="69" spans="1:12" s="93" customFormat="1" ht="13.5" customHeight="1">
      <c r="A69" s="145"/>
      <c r="B69" s="145"/>
      <c r="C69" s="150"/>
      <c r="D69" s="137"/>
      <c r="E69" s="111" t="s">
        <v>397</v>
      </c>
      <c r="F69" s="111" t="s">
        <v>398</v>
      </c>
      <c r="G69" s="111" t="s">
        <v>467</v>
      </c>
      <c r="H69" s="111" t="s">
        <v>392</v>
      </c>
      <c r="I69" s="112" t="s">
        <v>379</v>
      </c>
      <c r="J69" s="112" t="s">
        <v>380</v>
      </c>
      <c r="K69" s="119">
        <v>10</v>
      </c>
      <c r="L69" s="110" t="s">
        <v>329</v>
      </c>
    </row>
    <row r="70" spans="1:12" s="93" customFormat="1" ht="13.5" customHeight="1">
      <c r="A70" s="145"/>
      <c r="B70" s="145"/>
      <c r="C70" s="150"/>
      <c r="D70" s="137"/>
      <c r="E70" s="111" t="s">
        <v>397</v>
      </c>
      <c r="F70" s="111" t="s">
        <v>398</v>
      </c>
      <c r="G70" s="111" t="s">
        <v>468</v>
      </c>
      <c r="H70" s="111" t="s">
        <v>401</v>
      </c>
      <c r="I70" s="112" t="s">
        <v>354</v>
      </c>
      <c r="J70" s="112" t="s">
        <v>357</v>
      </c>
      <c r="K70" s="119">
        <v>5</v>
      </c>
      <c r="L70" s="110" t="s">
        <v>329</v>
      </c>
    </row>
    <row r="71" spans="1:12" s="93" customFormat="1" ht="13.5" customHeight="1">
      <c r="A71" s="145"/>
      <c r="B71" s="145"/>
      <c r="C71" s="150"/>
      <c r="D71" s="137"/>
      <c r="E71" s="111" t="s">
        <v>397</v>
      </c>
      <c r="F71" s="111" t="s">
        <v>398</v>
      </c>
      <c r="G71" s="111" t="s">
        <v>469</v>
      </c>
      <c r="H71" s="111" t="s">
        <v>392</v>
      </c>
      <c r="I71" s="112" t="s">
        <v>381</v>
      </c>
      <c r="J71" s="112" t="s">
        <v>380</v>
      </c>
      <c r="K71" s="119">
        <v>5</v>
      </c>
      <c r="L71" s="110" t="s">
        <v>329</v>
      </c>
    </row>
    <row r="72" spans="1:12" s="93" customFormat="1" ht="13.5" customHeight="1">
      <c r="A72" s="145"/>
      <c r="B72" s="145"/>
      <c r="C72" s="150"/>
      <c r="D72" s="137"/>
      <c r="E72" s="111" t="s">
        <v>397</v>
      </c>
      <c r="F72" s="111" t="s">
        <v>398</v>
      </c>
      <c r="G72" s="111" t="s">
        <v>470</v>
      </c>
      <c r="H72" s="111" t="s">
        <v>401</v>
      </c>
      <c r="I72" s="112" t="s">
        <v>214</v>
      </c>
      <c r="J72" s="112" t="s">
        <v>357</v>
      </c>
      <c r="K72" s="119">
        <v>10</v>
      </c>
      <c r="L72" s="110" t="s">
        <v>329</v>
      </c>
    </row>
    <row r="73" spans="1:12" s="93" customFormat="1" ht="13.5" customHeight="1">
      <c r="A73" s="145"/>
      <c r="B73" s="145"/>
      <c r="C73" s="150"/>
      <c r="D73" s="137"/>
      <c r="E73" s="111" t="s">
        <v>397</v>
      </c>
      <c r="F73" s="111" t="s">
        <v>407</v>
      </c>
      <c r="G73" s="111" t="s">
        <v>482</v>
      </c>
      <c r="H73" s="111" t="s">
        <v>392</v>
      </c>
      <c r="I73" s="112" t="s">
        <v>361</v>
      </c>
      <c r="J73" s="112" t="s">
        <v>311</v>
      </c>
      <c r="K73" s="119">
        <v>5</v>
      </c>
      <c r="L73" s="110" t="s">
        <v>329</v>
      </c>
    </row>
    <row r="74" spans="1:12" s="93" customFormat="1" ht="13.5" customHeight="1">
      <c r="A74" s="145"/>
      <c r="B74" s="145"/>
      <c r="C74" s="150"/>
      <c r="D74" s="137"/>
      <c r="E74" s="111" t="s">
        <v>393</v>
      </c>
      <c r="F74" s="111" t="s">
        <v>394</v>
      </c>
      <c r="G74" s="111" t="s">
        <v>471</v>
      </c>
      <c r="H74" s="111" t="s">
        <v>396</v>
      </c>
      <c r="I74" s="112" t="s">
        <v>314</v>
      </c>
      <c r="J74" s="112"/>
      <c r="K74" s="119">
        <v>5</v>
      </c>
      <c r="L74" s="110" t="s">
        <v>329</v>
      </c>
    </row>
    <row r="75" spans="1:12" s="93" customFormat="1" ht="13.5" customHeight="1">
      <c r="A75" s="145"/>
      <c r="B75" s="145"/>
      <c r="C75" s="151"/>
      <c r="D75" s="137"/>
      <c r="E75" s="111" t="s">
        <v>397</v>
      </c>
      <c r="F75" s="111" t="s">
        <v>398</v>
      </c>
      <c r="G75" s="111" t="s">
        <v>472</v>
      </c>
      <c r="H75" s="111" t="s">
        <v>401</v>
      </c>
      <c r="I75" s="112" t="s">
        <v>175</v>
      </c>
      <c r="J75" s="112" t="s">
        <v>357</v>
      </c>
      <c r="K75" s="119">
        <v>5</v>
      </c>
      <c r="L75" s="110" t="s">
        <v>329</v>
      </c>
    </row>
    <row r="76" spans="1:12" s="93" customFormat="1" ht="13.5" customHeight="1">
      <c r="A76" s="144" t="s">
        <v>387</v>
      </c>
      <c r="B76" s="146" t="s">
        <v>473</v>
      </c>
      <c r="C76" s="149">
        <v>7.66</v>
      </c>
      <c r="D76" s="137" t="s">
        <v>474</v>
      </c>
      <c r="E76" s="111" t="s">
        <v>397</v>
      </c>
      <c r="F76" s="111" t="s">
        <v>398</v>
      </c>
      <c r="G76" s="111" t="s">
        <v>475</v>
      </c>
      <c r="H76" s="111" t="s">
        <v>392</v>
      </c>
      <c r="I76" s="112" t="s">
        <v>218</v>
      </c>
      <c r="J76" s="112" t="s">
        <v>380</v>
      </c>
      <c r="K76" s="119">
        <v>20</v>
      </c>
      <c r="L76" s="110" t="s">
        <v>329</v>
      </c>
    </row>
    <row r="77" spans="1:12" s="93" customFormat="1" ht="13.5" customHeight="1">
      <c r="A77" s="145"/>
      <c r="B77" s="147"/>
      <c r="C77" s="150"/>
      <c r="D77" s="137"/>
      <c r="E77" s="111" t="s">
        <v>389</v>
      </c>
      <c r="F77" s="111" t="s">
        <v>390</v>
      </c>
      <c r="G77" s="111" t="s">
        <v>476</v>
      </c>
      <c r="H77" s="111" t="s">
        <v>392</v>
      </c>
      <c r="I77" s="112" t="s">
        <v>382</v>
      </c>
      <c r="J77" s="112" t="s">
        <v>309</v>
      </c>
      <c r="K77" s="119">
        <v>20</v>
      </c>
      <c r="L77" s="110" t="s">
        <v>329</v>
      </c>
    </row>
    <row r="78" spans="1:12" s="93" customFormat="1" ht="13.5" customHeight="1">
      <c r="A78" s="145"/>
      <c r="B78" s="147"/>
      <c r="C78" s="150"/>
      <c r="D78" s="137"/>
      <c r="E78" s="111" t="s">
        <v>393</v>
      </c>
      <c r="F78" s="111" t="s">
        <v>423</v>
      </c>
      <c r="G78" s="111" t="s">
        <v>477</v>
      </c>
      <c r="H78" s="111" t="s">
        <v>396</v>
      </c>
      <c r="I78" s="112" t="s">
        <v>378</v>
      </c>
      <c r="J78" s="112"/>
      <c r="K78" s="119">
        <v>10</v>
      </c>
      <c r="L78" s="110" t="s">
        <v>329</v>
      </c>
    </row>
    <row r="79" spans="1:12" s="93" customFormat="1" ht="13.5" customHeight="1">
      <c r="A79" s="145"/>
      <c r="B79" s="147"/>
      <c r="C79" s="150"/>
      <c r="D79" s="137"/>
      <c r="E79" s="111" t="s">
        <v>393</v>
      </c>
      <c r="F79" s="111" t="s">
        <v>402</v>
      </c>
      <c r="G79" s="111" t="s">
        <v>403</v>
      </c>
      <c r="H79" s="111" t="s">
        <v>392</v>
      </c>
      <c r="I79" s="112" t="s">
        <v>310</v>
      </c>
      <c r="J79" s="112" t="s">
        <v>311</v>
      </c>
      <c r="K79" s="119">
        <v>10</v>
      </c>
      <c r="L79" s="110" t="s">
        <v>329</v>
      </c>
    </row>
    <row r="80" spans="1:12" s="93" customFormat="1" ht="13.5" customHeight="1">
      <c r="A80" s="145"/>
      <c r="B80" s="147"/>
      <c r="C80" s="150"/>
      <c r="D80" s="137"/>
      <c r="E80" s="111" t="s">
        <v>404</v>
      </c>
      <c r="F80" s="111" t="s">
        <v>405</v>
      </c>
      <c r="G80" s="111" t="s">
        <v>478</v>
      </c>
      <c r="H80" s="111" t="s">
        <v>401</v>
      </c>
      <c r="I80" s="112" t="s">
        <v>312</v>
      </c>
      <c r="J80" s="112" t="s">
        <v>313</v>
      </c>
      <c r="K80" s="119">
        <v>20</v>
      </c>
      <c r="L80" s="110" t="s">
        <v>329</v>
      </c>
    </row>
    <row r="81" spans="1:12" s="93" customFormat="1" ht="13.5" customHeight="1">
      <c r="A81" s="145"/>
      <c r="B81" s="148"/>
      <c r="C81" s="151"/>
      <c r="D81" s="137"/>
      <c r="E81" s="111" t="s">
        <v>397</v>
      </c>
      <c r="F81" s="111" t="s">
        <v>407</v>
      </c>
      <c r="G81" s="111" t="s">
        <v>479</v>
      </c>
      <c r="H81" s="111" t="s">
        <v>392</v>
      </c>
      <c r="I81" s="112" t="s">
        <v>361</v>
      </c>
      <c r="J81" s="112" t="s">
        <v>311</v>
      </c>
      <c r="K81" s="119">
        <v>20</v>
      </c>
      <c r="L81" s="110" t="s">
        <v>329</v>
      </c>
    </row>
    <row r="82" spans="1:12" s="93" customFormat="1" ht="13.5" customHeight="1">
      <c r="A82" s="137" t="s">
        <v>303</v>
      </c>
      <c r="B82" s="138" t="s">
        <v>490</v>
      </c>
      <c r="C82" s="141">
        <v>223.89</v>
      </c>
      <c r="D82" s="137" t="s">
        <v>491</v>
      </c>
      <c r="E82" s="111" t="s">
        <v>397</v>
      </c>
      <c r="F82" s="111" t="s">
        <v>156</v>
      </c>
      <c r="G82" s="111" t="s">
        <v>480</v>
      </c>
      <c r="H82" s="111" t="s">
        <v>401</v>
      </c>
      <c r="I82" s="112">
        <v>12</v>
      </c>
      <c r="J82" s="112" t="s">
        <v>481</v>
      </c>
      <c r="K82" s="119">
        <v>20</v>
      </c>
      <c r="L82" s="110" t="s">
        <v>329</v>
      </c>
    </row>
    <row r="83" spans="1:12" s="93" customFormat="1" ht="13.5" customHeight="1">
      <c r="A83" s="137"/>
      <c r="B83" s="139"/>
      <c r="C83" s="142"/>
      <c r="D83" s="137"/>
      <c r="E83" s="111" t="s">
        <v>397</v>
      </c>
      <c r="F83" s="111" t="s">
        <v>157</v>
      </c>
      <c r="G83" s="113" t="s">
        <v>483</v>
      </c>
      <c r="H83" s="111" t="s">
        <v>392</v>
      </c>
      <c r="I83" s="112" t="s">
        <v>361</v>
      </c>
      <c r="J83" s="112" t="s">
        <v>311</v>
      </c>
      <c r="K83" s="119">
        <v>20</v>
      </c>
      <c r="L83" s="110" t="s">
        <v>329</v>
      </c>
    </row>
    <row r="84" spans="1:12" s="93" customFormat="1" ht="13.5" customHeight="1">
      <c r="A84" s="137"/>
      <c r="B84" s="139"/>
      <c r="C84" s="142"/>
      <c r="D84" s="137"/>
      <c r="E84" s="111" t="s">
        <v>389</v>
      </c>
      <c r="F84" s="111" t="s">
        <v>390</v>
      </c>
      <c r="G84" s="111" t="s">
        <v>485</v>
      </c>
      <c r="H84" s="111" t="s">
        <v>392</v>
      </c>
      <c r="I84" s="111">
        <f>223.89</f>
        <v>223.89</v>
      </c>
      <c r="J84" s="112" t="s">
        <v>486</v>
      </c>
      <c r="K84" s="119">
        <v>20</v>
      </c>
      <c r="L84" s="110" t="s">
        <v>329</v>
      </c>
    </row>
    <row r="85" spans="1:12" s="93" customFormat="1" ht="13.5" customHeight="1">
      <c r="A85" s="137"/>
      <c r="B85" s="139"/>
      <c r="C85" s="142"/>
      <c r="D85" s="137"/>
      <c r="E85" s="111" t="s">
        <v>393</v>
      </c>
      <c r="F85" s="111" t="s">
        <v>158</v>
      </c>
      <c r="G85" s="111" t="s">
        <v>487</v>
      </c>
      <c r="H85" s="111" t="s">
        <v>396</v>
      </c>
      <c r="I85" s="112" t="s">
        <v>320</v>
      </c>
      <c r="J85" s="112"/>
      <c r="K85" s="119">
        <v>20</v>
      </c>
      <c r="L85" s="110" t="s">
        <v>329</v>
      </c>
    </row>
    <row r="86" spans="1:12" s="93" customFormat="1" ht="13.5" customHeight="1">
      <c r="A86" s="137"/>
      <c r="B86" s="140"/>
      <c r="C86" s="143"/>
      <c r="D86" s="137"/>
      <c r="E86" s="111" t="s">
        <v>404</v>
      </c>
      <c r="F86" s="111" t="s">
        <v>405</v>
      </c>
      <c r="G86" s="111" t="s">
        <v>349</v>
      </c>
      <c r="H86" s="111" t="s">
        <v>401</v>
      </c>
      <c r="I86" s="112">
        <v>95</v>
      </c>
      <c r="J86" s="112" t="s">
        <v>319</v>
      </c>
      <c r="K86" s="119">
        <v>20</v>
      </c>
      <c r="L86" s="110" t="s">
        <v>329</v>
      </c>
    </row>
    <row r="87" spans="1:12" ht="13.5" customHeight="1">
      <c r="A87" s="106"/>
      <c r="B87" s="106"/>
      <c r="C87" s="107"/>
      <c r="D87" s="106"/>
      <c r="E87" s="108"/>
      <c r="F87" s="108"/>
      <c r="G87" s="106"/>
      <c r="H87" s="106"/>
      <c r="I87" s="106"/>
      <c r="J87" s="106"/>
      <c r="L87" s="106"/>
    </row>
    <row r="88" spans="1:12" ht="13.5" customHeight="1">
      <c r="A88" s="136" t="s">
        <v>159</v>
      </c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</row>
  </sheetData>
  <mergeCells count="48">
    <mergeCell ref="A12:A19"/>
    <mergeCell ref="B12:B19"/>
    <mergeCell ref="C12:C19"/>
    <mergeCell ref="D12:D19"/>
    <mergeCell ref="A20:A28"/>
    <mergeCell ref="B20:B28"/>
    <mergeCell ref="C20:C28"/>
    <mergeCell ref="A1:L1"/>
    <mergeCell ref="A2:D2"/>
    <mergeCell ref="J2:L2"/>
    <mergeCell ref="A4:A11"/>
    <mergeCell ref="B4:B11"/>
    <mergeCell ref="C4:C11"/>
    <mergeCell ref="D4:D11"/>
    <mergeCell ref="A29:A36"/>
    <mergeCell ref="B29:B36"/>
    <mergeCell ref="C29:C36"/>
    <mergeCell ref="A37:A43"/>
    <mergeCell ref="B37:B43"/>
    <mergeCell ref="C37:C43"/>
    <mergeCell ref="C65:C75"/>
    <mergeCell ref="A44:A50"/>
    <mergeCell ref="B44:B50"/>
    <mergeCell ref="C44:C50"/>
    <mergeCell ref="A51:A57"/>
    <mergeCell ref="B51:B57"/>
    <mergeCell ref="C51:C57"/>
    <mergeCell ref="A76:A81"/>
    <mergeCell ref="B76:B81"/>
    <mergeCell ref="C76:C81"/>
    <mergeCell ref="D20:D28"/>
    <mergeCell ref="D29:D36"/>
    <mergeCell ref="D37:D43"/>
    <mergeCell ref="D44:D50"/>
    <mergeCell ref="D51:D57"/>
    <mergeCell ref="D58:D64"/>
    <mergeCell ref="D65:D75"/>
    <mergeCell ref="D76:D81"/>
    <mergeCell ref="A58:A64"/>
    <mergeCell ref="B58:B64"/>
    <mergeCell ref="C58:C64"/>
    <mergeCell ref="A65:A75"/>
    <mergeCell ref="B65:B75"/>
    <mergeCell ref="A88:L88"/>
    <mergeCell ref="A82:A86"/>
    <mergeCell ref="D82:D86"/>
    <mergeCell ref="B82:B86"/>
    <mergeCell ref="C82:C86"/>
  </mergeCells>
  <phoneticPr fontId="18" type="noConversion"/>
  <dataValidations count="1">
    <dataValidation type="list" allowBlank="1" showInputMessage="1" showErrorMessage="1" sqref="K20:K86 L4:L86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opLeftCell="A7" workbookViewId="0">
      <selection activeCell="B9" sqref="B9:E10"/>
    </sheetView>
  </sheetViews>
  <sheetFormatPr defaultColWidth="10" defaultRowHeight="13.5"/>
  <cols>
    <col min="1" max="1" width="5.75" style="101" customWidth="1"/>
    <col min="2" max="2" width="10.625" style="101" customWidth="1"/>
    <col min="3" max="3" width="10.25" style="101" customWidth="1"/>
    <col min="4" max="4" width="14.375" style="101" customWidth="1"/>
    <col min="5" max="5" width="12.875" style="101" customWidth="1"/>
    <col min="6" max="7" width="9.625" style="101" customWidth="1"/>
    <col min="8" max="8" width="9" style="101" bestFit="1" customWidth="1"/>
    <col min="9" max="9" width="9.75" style="101" customWidth="1"/>
    <col min="10" max="16384" width="10" style="101"/>
  </cols>
  <sheetData>
    <row r="1" spans="1:8" ht="24.95" customHeight="1">
      <c r="A1" s="171" t="s">
        <v>254</v>
      </c>
      <c r="B1" s="172"/>
      <c r="C1" s="172"/>
      <c r="D1" s="172"/>
      <c r="E1" s="172"/>
      <c r="F1" s="172"/>
      <c r="G1" s="172"/>
      <c r="H1" s="172"/>
    </row>
    <row r="2" spans="1:8" ht="27" customHeight="1">
      <c r="A2" s="194" t="s">
        <v>255</v>
      </c>
      <c r="B2" s="194"/>
      <c r="C2" s="194"/>
      <c r="D2" s="194"/>
      <c r="E2" s="194"/>
      <c r="F2" s="194"/>
      <c r="G2" s="194"/>
      <c r="H2" s="194"/>
    </row>
    <row r="3" spans="1:8" ht="26.45" customHeight="1">
      <c r="A3" s="173" t="s">
        <v>256</v>
      </c>
      <c r="B3" s="174"/>
      <c r="C3" s="174"/>
      <c r="D3" s="174" t="s">
        <v>257</v>
      </c>
      <c r="E3" s="174"/>
      <c r="F3" s="174"/>
      <c r="G3" s="174"/>
      <c r="H3" s="174"/>
    </row>
    <row r="4" spans="1:8" ht="26.45" customHeight="1">
      <c r="A4" s="175" t="s">
        <v>258</v>
      </c>
      <c r="B4" s="180" t="s">
        <v>160</v>
      </c>
      <c r="C4" s="181"/>
      <c r="D4" s="182" t="s">
        <v>161</v>
      </c>
      <c r="E4" s="183"/>
      <c r="F4" s="183"/>
      <c r="G4" s="183"/>
      <c r="H4" s="184"/>
    </row>
    <row r="5" spans="1:8">
      <c r="A5" s="176"/>
      <c r="B5" s="180"/>
      <c r="C5" s="181"/>
      <c r="D5" s="185"/>
      <c r="E5" s="186"/>
      <c r="F5" s="186"/>
      <c r="G5" s="186"/>
      <c r="H5" s="187"/>
    </row>
    <row r="6" spans="1:8" ht="21.75" customHeight="1">
      <c r="A6" s="176"/>
      <c r="B6" s="198" t="s">
        <v>69</v>
      </c>
      <c r="C6" s="199"/>
      <c r="D6" s="200" t="s">
        <v>259</v>
      </c>
      <c r="E6" s="201"/>
      <c r="F6" s="201"/>
      <c r="G6" s="201"/>
      <c r="H6" s="202"/>
    </row>
    <row r="7" spans="1:8" ht="26.45" customHeight="1">
      <c r="A7" s="177"/>
      <c r="B7" s="203" t="s">
        <v>253</v>
      </c>
      <c r="C7" s="199"/>
      <c r="D7" s="204" t="s">
        <v>492</v>
      </c>
      <c r="E7" s="205"/>
      <c r="F7" s="205"/>
      <c r="G7" s="205"/>
      <c r="H7" s="206"/>
    </row>
    <row r="8" spans="1:8" ht="21" customHeight="1">
      <c r="A8" s="178"/>
      <c r="B8" s="203" t="s">
        <v>70</v>
      </c>
      <c r="C8" s="199"/>
      <c r="D8" s="200" t="s">
        <v>260</v>
      </c>
      <c r="E8" s="207"/>
      <c r="F8" s="207"/>
      <c r="G8" s="207"/>
      <c r="H8" s="208"/>
    </row>
    <row r="9" spans="1:8" ht="21.75" customHeight="1">
      <c r="A9" s="178"/>
      <c r="B9" s="188" t="s">
        <v>261</v>
      </c>
      <c r="C9" s="189"/>
      <c r="D9" s="189"/>
      <c r="E9" s="190"/>
      <c r="F9" s="100" t="s">
        <v>162</v>
      </c>
      <c r="G9" s="100" t="s">
        <v>163</v>
      </c>
      <c r="H9" s="100" t="s">
        <v>164</v>
      </c>
    </row>
    <row r="10" spans="1:8" ht="24" customHeight="1">
      <c r="A10" s="179"/>
      <c r="B10" s="191"/>
      <c r="C10" s="192"/>
      <c r="D10" s="192"/>
      <c r="E10" s="193"/>
      <c r="F10" s="100">
        <f>1525.03+88.8+698.58</f>
        <v>2312.41</v>
      </c>
      <c r="G10" s="100">
        <v>2312.41</v>
      </c>
      <c r="H10" s="100"/>
    </row>
    <row r="11" spans="1:8" ht="156.75" customHeight="1">
      <c r="A11" s="102" t="s">
        <v>262</v>
      </c>
      <c r="B11" s="195" t="s">
        <v>268</v>
      </c>
      <c r="C11" s="196"/>
      <c r="D11" s="196"/>
      <c r="E11" s="196"/>
      <c r="F11" s="196"/>
      <c r="G11" s="196"/>
      <c r="H11" s="197"/>
    </row>
    <row r="12" spans="1:8" ht="14.25">
      <c r="A12" s="167" t="s">
        <v>263</v>
      </c>
      <c r="B12" s="103" t="s">
        <v>264</v>
      </c>
      <c r="C12" s="103" t="s">
        <v>265</v>
      </c>
      <c r="D12" s="103" t="s">
        <v>266</v>
      </c>
      <c r="E12" s="167" t="s">
        <v>267</v>
      </c>
      <c r="F12" s="167"/>
      <c r="G12" s="167"/>
      <c r="H12" s="167"/>
    </row>
    <row r="13" spans="1:8" ht="26.45" customHeight="1">
      <c r="A13" s="167"/>
      <c r="B13" s="168" t="s">
        <v>291</v>
      </c>
      <c r="C13" s="168" t="s">
        <v>294</v>
      </c>
      <c r="D13" s="104" t="s">
        <v>269</v>
      </c>
      <c r="E13" s="164" t="s">
        <v>286</v>
      </c>
      <c r="F13" s="165"/>
      <c r="G13" s="165"/>
      <c r="H13" s="166"/>
    </row>
    <row r="14" spans="1:8" ht="26.45" customHeight="1">
      <c r="A14" s="167"/>
      <c r="B14" s="169"/>
      <c r="C14" s="169"/>
      <c r="D14" s="104" t="s">
        <v>270</v>
      </c>
      <c r="E14" s="164" t="s">
        <v>287</v>
      </c>
      <c r="F14" s="165"/>
      <c r="G14" s="165"/>
      <c r="H14" s="166"/>
    </row>
    <row r="15" spans="1:8">
      <c r="A15" s="167"/>
      <c r="B15" s="169"/>
      <c r="C15" s="170"/>
      <c r="D15" s="104" t="s">
        <v>271</v>
      </c>
      <c r="E15" s="164" t="s">
        <v>288</v>
      </c>
      <c r="F15" s="165"/>
      <c r="G15" s="165"/>
      <c r="H15" s="166"/>
    </row>
    <row r="16" spans="1:8" ht="92.25" customHeight="1">
      <c r="A16" s="167"/>
      <c r="B16" s="169"/>
      <c r="C16" s="105" t="s">
        <v>295</v>
      </c>
      <c r="D16" s="104" t="s">
        <v>272</v>
      </c>
      <c r="E16" s="164" t="s">
        <v>273</v>
      </c>
      <c r="F16" s="165"/>
      <c r="G16" s="165"/>
      <c r="H16" s="166"/>
    </row>
    <row r="17" spans="1:8" ht="26.45" customHeight="1">
      <c r="A17" s="167"/>
      <c r="B17" s="169"/>
      <c r="C17" s="105" t="s">
        <v>296</v>
      </c>
      <c r="D17" s="104" t="s">
        <v>274</v>
      </c>
      <c r="E17" s="164" t="s">
        <v>289</v>
      </c>
      <c r="F17" s="165"/>
      <c r="G17" s="165"/>
      <c r="H17" s="166"/>
    </row>
    <row r="18" spans="1:8">
      <c r="A18" s="167"/>
      <c r="B18" s="169"/>
      <c r="C18" s="168" t="s">
        <v>297</v>
      </c>
      <c r="D18" s="104" t="s">
        <v>275</v>
      </c>
      <c r="E18" s="164" t="s">
        <v>276</v>
      </c>
      <c r="F18" s="165"/>
      <c r="G18" s="165"/>
      <c r="H18" s="166"/>
    </row>
    <row r="19" spans="1:8" ht="13.5" customHeight="1">
      <c r="A19" s="167"/>
      <c r="B19" s="170"/>
      <c r="C19" s="170"/>
      <c r="D19" s="104" t="s">
        <v>277</v>
      </c>
      <c r="E19" s="164" t="s">
        <v>278</v>
      </c>
      <c r="F19" s="165"/>
      <c r="G19" s="165"/>
      <c r="H19" s="166"/>
    </row>
    <row r="20" spans="1:8" ht="26.45" customHeight="1">
      <c r="A20" s="167"/>
      <c r="B20" s="168" t="s">
        <v>292</v>
      </c>
      <c r="C20" s="105" t="s">
        <v>298</v>
      </c>
      <c r="D20" s="104"/>
      <c r="E20" s="164"/>
      <c r="F20" s="165"/>
      <c r="G20" s="165"/>
      <c r="H20" s="166"/>
    </row>
    <row r="21" spans="1:8" ht="40.5">
      <c r="A21" s="167"/>
      <c r="B21" s="169"/>
      <c r="C21" s="105" t="s">
        <v>299</v>
      </c>
      <c r="D21" s="104" t="s">
        <v>279</v>
      </c>
      <c r="E21" s="164" t="s">
        <v>280</v>
      </c>
      <c r="F21" s="165"/>
      <c r="G21" s="165"/>
      <c r="H21" s="166"/>
    </row>
    <row r="22" spans="1:8" ht="26.45" customHeight="1">
      <c r="A22" s="167"/>
      <c r="B22" s="169"/>
      <c r="C22" s="105" t="s">
        <v>300</v>
      </c>
      <c r="D22" s="104" t="s">
        <v>281</v>
      </c>
      <c r="E22" s="164" t="s">
        <v>282</v>
      </c>
      <c r="F22" s="165"/>
      <c r="G22" s="165"/>
      <c r="H22" s="166"/>
    </row>
    <row r="23" spans="1:8" ht="26.45" customHeight="1">
      <c r="A23" s="167"/>
      <c r="B23" s="170"/>
      <c r="C23" s="105" t="s">
        <v>301</v>
      </c>
      <c r="D23" s="104" t="s">
        <v>283</v>
      </c>
      <c r="E23" s="164" t="s">
        <v>284</v>
      </c>
      <c r="F23" s="165"/>
      <c r="G23" s="165"/>
      <c r="H23" s="166"/>
    </row>
    <row r="24" spans="1:8" ht="26.45" customHeight="1">
      <c r="A24" s="167"/>
      <c r="B24" s="105" t="s">
        <v>293</v>
      </c>
      <c r="C24" s="105" t="s">
        <v>293</v>
      </c>
      <c r="D24" s="104" t="s">
        <v>285</v>
      </c>
      <c r="E24" s="164" t="s">
        <v>290</v>
      </c>
      <c r="F24" s="165"/>
      <c r="G24" s="165"/>
      <c r="H24" s="166"/>
    </row>
    <row r="25" spans="1:8" ht="26.45" customHeight="1"/>
    <row r="26" spans="1:8" ht="45" customHeight="1"/>
    <row r="27" spans="1:8" ht="16.350000000000001" customHeight="1"/>
    <row r="28" spans="1:8" ht="16.350000000000001" customHeight="1"/>
    <row r="29" spans="1:8" ht="16.350000000000001" customHeight="1"/>
    <row r="30" spans="1:8" ht="16.350000000000001" customHeight="1"/>
    <row r="31" spans="1:8" ht="16.350000000000001" customHeight="1"/>
    <row r="32" spans="1:8" ht="16.350000000000001" customHeight="1"/>
    <row r="33" ht="16.350000000000001" customHeight="1"/>
    <row r="34" ht="16.350000000000001" customHeight="1"/>
  </sheetData>
  <mergeCells count="33">
    <mergeCell ref="E23:H23"/>
    <mergeCell ref="B11:H11"/>
    <mergeCell ref="B6:C6"/>
    <mergeCell ref="D6:H6"/>
    <mergeCell ref="B7:C7"/>
    <mergeCell ref="D7:H7"/>
    <mergeCell ref="B8:C8"/>
    <mergeCell ref="D8:H8"/>
    <mergeCell ref="E22:H22"/>
    <mergeCell ref="A1:H1"/>
    <mergeCell ref="A3:C3"/>
    <mergeCell ref="D3:H3"/>
    <mergeCell ref="A4:A10"/>
    <mergeCell ref="B4:C5"/>
    <mergeCell ref="D4:H5"/>
    <mergeCell ref="B9:E10"/>
    <mergeCell ref="A2:H2"/>
    <mergeCell ref="E24:H24"/>
    <mergeCell ref="A12:A24"/>
    <mergeCell ref="E12:H12"/>
    <mergeCell ref="B13:B19"/>
    <mergeCell ref="C13:C15"/>
    <mergeCell ref="E13:H13"/>
    <mergeCell ref="E14:H14"/>
    <mergeCell ref="E15:H15"/>
    <mergeCell ref="E16:H16"/>
    <mergeCell ref="E17:H17"/>
    <mergeCell ref="C18:C19"/>
    <mergeCell ref="E18:H18"/>
    <mergeCell ref="E19:H19"/>
    <mergeCell ref="B20:B23"/>
    <mergeCell ref="E20:H20"/>
    <mergeCell ref="E21:H21"/>
  </mergeCells>
  <phoneticPr fontId="6" type="noConversion"/>
  <printOptions horizontalCentered="1"/>
  <pageMargins left="1.37777777777778" right="0.98402777777777795" top="0.59027777777777801" bottom="0.59027777777777801" header="0" footer="0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workbookViewId="0">
      <pane ySplit="4" topLeftCell="A5" activePane="bottomLeft" state="frozen"/>
      <selection pane="bottomLeft" sqref="A1:XFD1"/>
    </sheetView>
  </sheetViews>
  <sheetFormatPr defaultColWidth="10" defaultRowHeight="13.5"/>
  <cols>
    <col min="1" max="1" width="1.5" style="25" customWidth="1"/>
    <col min="2" max="2" width="42.625" style="25" customWidth="1"/>
    <col min="3" max="3" width="16.625" style="25" customWidth="1"/>
    <col min="4" max="4" width="42.625" style="25" customWidth="1"/>
    <col min="5" max="5" width="16.625" style="25" customWidth="1"/>
    <col min="6" max="6" width="1.5" style="25" customWidth="1"/>
    <col min="7" max="11" width="9.75" style="25" customWidth="1"/>
    <col min="12" max="16384" width="10" style="25"/>
  </cols>
  <sheetData>
    <row r="1" spans="1:6" ht="22.9" customHeight="1">
      <c r="A1" s="49"/>
      <c r="B1" s="123" t="s">
        <v>1</v>
      </c>
      <c r="C1" s="123"/>
      <c r="D1" s="123"/>
      <c r="E1" s="123"/>
      <c r="F1" s="43"/>
    </row>
    <row r="2" spans="1:6" ht="19.5" customHeight="1">
      <c r="A2" s="49"/>
      <c r="B2" s="30" t="s">
        <v>165</v>
      </c>
      <c r="D2" s="27"/>
      <c r="E2" s="54" t="s">
        <v>168</v>
      </c>
      <c r="F2" s="43"/>
    </row>
    <row r="3" spans="1:6" ht="26.1" customHeight="1">
      <c r="A3" s="49"/>
      <c r="B3" s="124" t="s">
        <v>3</v>
      </c>
      <c r="C3" s="124"/>
      <c r="D3" s="124" t="s">
        <v>4</v>
      </c>
      <c r="E3" s="124"/>
      <c r="F3" s="43"/>
    </row>
    <row r="4" spans="1:6" ht="26.1" customHeight="1">
      <c r="A4" s="49"/>
      <c r="B4" s="10" t="s">
        <v>5</v>
      </c>
      <c r="C4" s="10" t="s">
        <v>6</v>
      </c>
      <c r="D4" s="10" t="s">
        <v>5</v>
      </c>
      <c r="E4" s="10" t="s">
        <v>6</v>
      </c>
      <c r="F4" s="43"/>
    </row>
    <row r="5" spans="1:6" ht="26.1" customHeight="1">
      <c r="A5" s="125"/>
      <c r="B5" s="14" t="s">
        <v>7</v>
      </c>
      <c r="C5" s="66">
        <v>1768.9742000000001</v>
      </c>
      <c r="D5" s="14" t="s">
        <v>8</v>
      </c>
      <c r="E5" s="67">
        <v>663.62929999999994</v>
      </c>
      <c r="F5" s="35"/>
    </row>
    <row r="6" spans="1:6" ht="26.1" customHeight="1">
      <c r="A6" s="125"/>
      <c r="B6" s="14" t="s">
        <v>9</v>
      </c>
      <c r="C6" s="66">
        <v>0</v>
      </c>
      <c r="D6" s="14" t="s">
        <v>10</v>
      </c>
      <c r="E6" s="67">
        <v>0</v>
      </c>
      <c r="F6" s="35"/>
    </row>
    <row r="7" spans="1:6" ht="26.1" customHeight="1">
      <c r="A7" s="125"/>
      <c r="B7" s="14" t="s">
        <v>11</v>
      </c>
      <c r="C7" s="66">
        <f>(3184100+2238900)/10000</f>
        <v>542.29999999999995</v>
      </c>
      <c r="D7" s="14" t="s">
        <v>12</v>
      </c>
      <c r="E7" s="67">
        <v>0</v>
      </c>
      <c r="F7" s="35"/>
    </row>
    <row r="8" spans="1:6" ht="26.1" customHeight="1">
      <c r="A8" s="125"/>
      <c r="B8" s="14" t="s">
        <v>13</v>
      </c>
      <c r="C8" s="15">
        <v>0</v>
      </c>
      <c r="D8" s="14" t="s">
        <v>14</v>
      </c>
      <c r="E8" s="67">
        <v>0</v>
      </c>
      <c r="F8" s="35"/>
    </row>
    <row r="9" spans="1:6" ht="26.1" customHeight="1">
      <c r="A9" s="125"/>
      <c r="B9" s="14" t="s">
        <v>15</v>
      </c>
      <c r="C9" s="15">
        <v>0</v>
      </c>
      <c r="D9" s="14" t="s">
        <v>16</v>
      </c>
      <c r="E9" s="67">
        <v>0</v>
      </c>
      <c r="F9" s="35"/>
    </row>
    <row r="10" spans="1:6" ht="26.1" customHeight="1">
      <c r="A10" s="125"/>
      <c r="B10" s="14" t="s">
        <v>17</v>
      </c>
      <c r="C10" s="15">
        <v>0</v>
      </c>
      <c r="D10" s="14" t="s">
        <v>18</v>
      </c>
      <c r="E10" s="67">
        <v>0</v>
      </c>
      <c r="F10" s="35"/>
    </row>
    <row r="11" spans="1:6" ht="26.1" customHeight="1">
      <c r="A11" s="125"/>
      <c r="B11" s="14" t="s">
        <v>19</v>
      </c>
      <c r="C11" s="15">
        <v>0</v>
      </c>
      <c r="D11" s="14" t="s">
        <v>20</v>
      </c>
      <c r="E11" s="67">
        <v>0</v>
      </c>
      <c r="F11" s="35"/>
    </row>
    <row r="12" spans="1:6" ht="26.1" customHeight="1">
      <c r="A12" s="125"/>
      <c r="B12" s="14" t="s">
        <v>19</v>
      </c>
      <c r="C12" s="15">
        <v>0</v>
      </c>
      <c r="D12" s="14" t="s">
        <v>21</v>
      </c>
      <c r="E12" s="67">
        <v>844.05340000000001</v>
      </c>
      <c r="F12" s="35"/>
    </row>
    <row r="13" spans="1:6" ht="26.1" customHeight="1">
      <c r="A13" s="125"/>
      <c r="B13" s="14" t="s">
        <v>19</v>
      </c>
      <c r="C13" s="15">
        <v>0</v>
      </c>
      <c r="D13" s="14" t="s">
        <v>22</v>
      </c>
      <c r="E13" s="67">
        <v>0</v>
      </c>
      <c r="F13" s="35"/>
    </row>
    <row r="14" spans="1:6" ht="26.1" customHeight="1">
      <c r="A14" s="125"/>
      <c r="B14" s="14" t="s">
        <v>19</v>
      </c>
      <c r="C14" s="15">
        <v>0</v>
      </c>
      <c r="D14" s="14" t="s">
        <v>23</v>
      </c>
      <c r="E14" s="67">
        <v>124.0089</v>
      </c>
      <c r="F14" s="35"/>
    </row>
    <row r="15" spans="1:6" ht="26.1" customHeight="1">
      <c r="A15" s="125"/>
      <c r="B15" s="14" t="s">
        <v>19</v>
      </c>
      <c r="C15" s="15">
        <v>0</v>
      </c>
      <c r="D15" s="14" t="s">
        <v>24</v>
      </c>
      <c r="E15" s="67">
        <v>0</v>
      </c>
      <c r="F15" s="35"/>
    </row>
    <row r="16" spans="1:6" ht="26.1" customHeight="1">
      <c r="A16" s="125"/>
      <c r="B16" s="14" t="s">
        <v>19</v>
      </c>
      <c r="C16" s="15">
        <v>0</v>
      </c>
      <c r="D16" s="14" t="s">
        <v>25</v>
      </c>
      <c r="E16" s="67">
        <v>6.48</v>
      </c>
      <c r="F16" s="35"/>
    </row>
    <row r="17" spans="1:6" ht="26.1" customHeight="1">
      <c r="A17" s="125"/>
      <c r="B17" s="14" t="s">
        <v>19</v>
      </c>
      <c r="C17" s="15">
        <v>0</v>
      </c>
      <c r="D17" s="14" t="s">
        <v>26</v>
      </c>
      <c r="E17" s="67">
        <v>0</v>
      </c>
      <c r="F17" s="35"/>
    </row>
    <row r="18" spans="1:6" ht="26.1" customHeight="1">
      <c r="A18" s="125"/>
      <c r="B18" s="14" t="s">
        <v>19</v>
      </c>
      <c r="C18" s="15">
        <v>0</v>
      </c>
      <c r="D18" s="14" t="s">
        <v>27</v>
      </c>
      <c r="E18" s="67">
        <v>0</v>
      </c>
      <c r="F18" s="35"/>
    </row>
    <row r="19" spans="1:6" ht="26.1" customHeight="1">
      <c r="A19" s="125"/>
      <c r="B19" s="14" t="s">
        <v>19</v>
      </c>
      <c r="C19" s="15">
        <v>0</v>
      </c>
      <c r="D19" s="14" t="s">
        <v>28</v>
      </c>
      <c r="E19" s="67">
        <v>0</v>
      </c>
      <c r="F19" s="35"/>
    </row>
    <row r="20" spans="1:6" ht="26.1" customHeight="1">
      <c r="A20" s="125"/>
      <c r="B20" s="14" t="s">
        <v>19</v>
      </c>
      <c r="C20" s="15">
        <v>0</v>
      </c>
      <c r="D20" s="14" t="s">
        <v>29</v>
      </c>
      <c r="E20" s="67">
        <v>0</v>
      </c>
      <c r="F20" s="35"/>
    </row>
    <row r="21" spans="1:6" ht="26.1" customHeight="1">
      <c r="A21" s="125"/>
      <c r="B21" s="14" t="s">
        <v>19</v>
      </c>
      <c r="C21" s="15">
        <v>0</v>
      </c>
      <c r="D21" s="14" t="s">
        <v>30</v>
      </c>
      <c r="E21" s="67">
        <v>0</v>
      </c>
      <c r="F21" s="35"/>
    </row>
    <row r="22" spans="1:6" ht="26.1" customHeight="1">
      <c r="A22" s="125"/>
      <c r="B22" s="14" t="s">
        <v>19</v>
      </c>
      <c r="C22" s="15">
        <v>0</v>
      </c>
      <c r="D22" s="14" t="s">
        <v>31</v>
      </c>
      <c r="E22" s="67">
        <v>0</v>
      </c>
      <c r="F22" s="35"/>
    </row>
    <row r="23" spans="1:6" ht="26.1" customHeight="1">
      <c r="A23" s="125"/>
      <c r="B23" s="14" t="s">
        <v>19</v>
      </c>
      <c r="C23" s="15">
        <v>0</v>
      </c>
      <c r="D23" s="14" t="s">
        <v>32</v>
      </c>
      <c r="E23" s="67">
        <v>0</v>
      </c>
      <c r="F23" s="35"/>
    </row>
    <row r="24" spans="1:6" ht="26.1" customHeight="1">
      <c r="A24" s="125"/>
      <c r="B24" s="14" t="s">
        <v>19</v>
      </c>
      <c r="C24" s="15">
        <v>0</v>
      </c>
      <c r="D24" s="14" t="s">
        <v>33</v>
      </c>
      <c r="E24" s="67">
        <v>130.80260000000001</v>
      </c>
      <c r="F24" s="35"/>
    </row>
    <row r="25" spans="1:6" ht="26.1" customHeight="1">
      <c r="A25" s="125"/>
      <c r="B25" s="14" t="s">
        <v>19</v>
      </c>
      <c r="C25" s="15">
        <v>0</v>
      </c>
      <c r="D25" s="14" t="s">
        <v>34</v>
      </c>
      <c r="E25" s="67">
        <v>0</v>
      </c>
      <c r="F25" s="35"/>
    </row>
    <row r="26" spans="1:6" ht="26.1" customHeight="1">
      <c r="A26" s="125"/>
      <c r="B26" s="14" t="s">
        <v>19</v>
      </c>
      <c r="C26" s="15">
        <v>0</v>
      </c>
      <c r="D26" s="14" t="s">
        <v>35</v>
      </c>
      <c r="E26" s="67">
        <f>(2238900+3184100)/10000</f>
        <v>542.29999999999995</v>
      </c>
      <c r="F26" s="35"/>
    </row>
    <row r="27" spans="1:6" ht="26.1" customHeight="1">
      <c r="A27" s="125"/>
      <c r="B27" s="14" t="s">
        <v>19</v>
      </c>
      <c r="C27" s="15">
        <v>0</v>
      </c>
      <c r="D27" s="14" t="s">
        <v>36</v>
      </c>
      <c r="E27" s="67">
        <v>0</v>
      </c>
      <c r="F27" s="35"/>
    </row>
    <row r="28" spans="1:6" ht="26.1" customHeight="1">
      <c r="A28" s="125"/>
      <c r="B28" s="14" t="s">
        <v>19</v>
      </c>
      <c r="C28" s="15">
        <v>0</v>
      </c>
      <c r="D28" s="14" t="s">
        <v>37</v>
      </c>
      <c r="E28" s="67">
        <v>0</v>
      </c>
      <c r="F28" s="35"/>
    </row>
    <row r="29" spans="1:6" ht="26.1" customHeight="1">
      <c r="A29" s="125"/>
      <c r="B29" s="14" t="s">
        <v>19</v>
      </c>
      <c r="C29" s="15">
        <v>0</v>
      </c>
      <c r="D29" s="14" t="s">
        <v>38</v>
      </c>
      <c r="E29" s="67">
        <v>0</v>
      </c>
      <c r="F29" s="35"/>
    </row>
    <row r="30" spans="1:6" ht="26.1" customHeight="1">
      <c r="A30" s="125"/>
      <c r="B30" s="14" t="s">
        <v>19</v>
      </c>
      <c r="C30" s="15">
        <v>0</v>
      </c>
      <c r="D30" s="14" t="s">
        <v>39</v>
      </c>
      <c r="E30" s="67">
        <v>0</v>
      </c>
      <c r="F30" s="35"/>
    </row>
    <row r="31" spans="1:6" ht="26.1" customHeight="1">
      <c r="A31" s="125"/>
      <c r="B31" s="14" t="s">
        <v>19</v>
      </c>
      <c r="C31" s="15">
        <v>0</v>
      </c>
      <c r="D31" s="14" t="s">
        <v>40</v>
      </c>
      <c r="E31" s="67">
        <v>0</v>
      </c>
      <c r="F31" s="35"/>
    </row>
    <row r="32" spans="1:6" ht="26.1" customHeight="1">
      <c r="A32" s="125"/>
      <c r="B32" s="14" t="s">
        <v>19</v>
      </c>
      <c r="C32" s="15">
        <v>0</v>
      </c>
      <c r="D32" s="14" t="s">
        <v>41</v>
      </c>
      <c r="E32" s="15">
        <v>0</v>
      </c>
      <c r="F32" s="35"/>
    </row>
    <row r="33" spans="1:6" ht="26.1" customHeight="1">
      <c r="A33" s="125"/>
      <c r="B33" s="14" t="s">
        <v>19</v>
      </c>
      <c r="C33" s="15">
        <v>0</v>
      </c>
      <c r="D33" s="14" t="s">
        <v>42</v>
      </c>
      <c r="E33" s="15">
        <v>0</v>
      </c>
      <c r="F33" s="35"/>
    </row>
    <row r="34" spans="1:6" ht="26.1" customHeight="1">
      <c r="A34" s="125"/>
      <c r="B34" s="14" t="s">
        <v>19</v>
      </c>
      <c r="C34" s="15">
        <v>0</v>
      </c>
      <c r="D34" s="14" t="s">
        <v>43</v>
      </c>
      <c r="E34" s="15">
        <v>0</v>
      </c>
      <c r="F34" s="35"/>
    </row>
    <row r="35" spans="1:6" ht="26.1" customHeight="1">
      <c r="A35" s="36"/>
      <c r="B35" s="10" t="s">
        <v>44</v>
      </c>
      <c r="C35" s="13">
        <v>2311.2741999999998</v>
      </c>
      <c r="D35" s="10" t="s">
        <v>45</v>
      </c>
      <c r="E35" s="13">
        <v>2311.2741999999998</v>
      </c>
      <c r="F35" s="37"/>
    </row>
    <row r="36" spans="1:6" ht="26.1" customHeight="1">
      <c r="A36" s="28"/>
      <c r="B36" s="14" t="s">
        <v>46</v>
      </c>
      <c r="C36" s="15">
        <v>0</v>
      </c>
      <c r="D36" s="14" t="s">
        <v>47</v>
      </c>
      <c r="E36" s="15">
        <v>0</v>
      </c>
      <c r="F36" s="55"/>
    </row>
    <row r="37" spans="1:6" ht="26.1" customHeight="1">
      <c r="A37" s="56"/>
      <c r="B37" s="14" t="s">
        <v>48</v>
      </c>
      <c r="C37" s="15">
        <v>0</v>
      </c>
      <c r="D37" s="14" t="s">
        <v>49</v>
      </c>
      <c r="E37" s="15">
        <v>0</v>
      </c>
      <c r="F37" s="55"/>
    </row>
    <row r="38" spans="1:6" ht="26.1" customHeight="1">
      <c r="A38" s="56"/>
      <c r="B38" s="57"/>
      <c r="C38" s="57">
        <v>0</v>
      </c>
      <c r="D38" s="14" t="s">
        <v>50</v>
      </c>
      <c r="E38" s="15">
        <v>0</v>
      </c>
      <c r="F38" s="55"/>
    </row>
    <row r="39" spans="1:6" ht="26.1" customHeight="1">
      <c r="A39" s="58"/>
      <c r="B39" s="10" t="s">
        <v>51</v>
      </c>
      <c r="C39" s="13">
        <v>2311.2741999999998</v>
      </c>
      <c r="D39" s="10" t="s">
        <v>52</v>
      </c>
      <c r="E39" s="13">
        <v>2311.2741999999998</v>
      </c>
      <c r="F39" s="59"/>
    </row>
    <row r="40" spans="1:6" ht="9.75" customHeight="1">
      <c r="A40" s="50"/>
      <c r="B40" s="50"/>
      <c r="C40" s="60"/>
      <c r="D40" s="60"/>
      <c r="E40" s="50"/>
      <c r="F40" s="51"/>
    </row>
  </sheetData>
  <mergeCells count="4">
    <mergeCell ref="B1:E1"/>
    <mergeCell ref="B3:C3"/>
    <mergeCell ref="D3:E3"/>
    <mergeCell ref="A5:A34"/>
  </mergeCells>
  <phoneticPr fontId="18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workbookViewId="0">
      <pane ySplit="5" topLeftCell="A6" activePane="bottomLeft" state="frozen"/>
      <selection pane="bottomLeft" activeCell="D10" sqref="D10"/>
    </sheetView>
  </sheetViews>
  <sheetFormatPr defaultColWidth="10" defaultRowHeight="13.5"/>
  <cols>
    <col min="1" max="1" width="1.5" style="25" customWidth="1"/>
    <col min="2" max="2" width="16.875" style="25" customWidth="1"/>
    <col min="3" max="3" width="31.75" style="25" customWidth="1"/>
    <col min="4" max="4" width="17" style="25" bestFit="1" customWidth="1"/>
    <col min="5" max="5" width="13" style="25" customWidth="1"/>
    <col min="6" max="6" width="17" style="25" bestFit="1" customWidth="1"/>
    <col min="7" max="7" width="13" style="25" customWidth="1"/>
    <col min="8" max="8" width="15.75" style="25" bestFit="1" customWidth="1"/>
    <col min="9" max="14" width="13" style="25" customWidth="1"/>
    <col min="15" max="15" width="1.5" style="25" customWidth="1"/>
    <col min="16" max="16" width="9.75" style="25" customWidth="1"/>
    <col min="17" max="16384" width="10" style="25"/>
  </cols>
  <sheetData>
    <row r="1" spans="1:15" ht="22.9" customHeight="1">
      <c r="A1" s="26"/>
      <c r="B1" s="126" t="s">
        <v>53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28" t="s">
        <v>0</v>
      </c>
    </row>
    <row r="2" spans="1:15" ht="19.5" customHeight="1">
      <c r="A2" s="29"/>
      <c r="B2" s="127" t="s">
        <v>165</v>
      </c>
      <c r="C2" s="127"/>
      <c r="D2" s="29"/>
      <c r="E2" s="29"/>
      <c r="F2" s="46"/>
      <c r="G2" s="29"/>
      <c r="H2" s="46"/>
      <c r="I2" s="46"/>
      <c r="J2" s="46"/>
      <c r="K2" s="46"/>
      <c r="L2" s="46"/>
      <c r="M2" s="46"/>
      <c r="N2" s="31" t="s">
        <v>168</v>
      </c>
      <c r="O2" s="32"/>
    </row>
    <row r="3" spans="1:15" ht="24.4" customHeight="1">
      <c r="A3" s="33"/>
      <c r="B3" s="128" t="s">
        <v>5</v>
      </c>
      <c r="C3" s="128"/>
      <c r="D3" s="128" t="s">
        <v>54</v>
      </c>
      <c r="E3" s="128" t="s">
        <v>55</v>
      </c>
      <c r="F3" s="128" t="s">
        <v>56</v>
      </c>
      <c r="G3" s="128" t="s">
        <v>57</v>
      </c>
      <c r="H3" s="128" t="s">
        <v>58</v>
      </c>
      <c r="I3" s="128" t="s">
        <v>59</v>
      </c>
      <c r="J3" s="128" t="s">
        <v>60</v>
      </c>
      <c r="K3" s="128" t="s">
        <v>61</v>
      </c>
      <c r="L3" s="128" t="s">
        <v>62</v>
      </c>
      <c r="M3" s="128" t="s">
        <v>63</v>
      </c>
      <c r="N3" s="128" t="s">
        <v>64</v>
      </c>
      <c r="O3" s="35"/>
    </row>
    <row r="4" spans="1:15" ht="24.4" customHeight="1">
      <c r="A4" s="33"/>
      <c r="B4" s="128" t="s">
        <v>65</v>
      </c>
      <c r="C4" s="128" t="s">
        <v>66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35"/>
    </row>
    <row r="5" spans="1:15" ht="24.4" customHeight="1">
      <c r="A5" s="33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35"/>
    </row>
    <row r="6" spans="1:15" ht="27" customHeight="1">
      <c r="A6" s="36"/>
      <c r="B6" s="10"/>
      <c r="C6" s="69" t="s">
        <v>67</v>
      </c>
      <c r="D6" s="13">
        <f>F6+H6</f>
        <v>2311.2741999999998</v>
      </c>
      <c r="E6" s="13">
        <f t="shared" ref="E6:H6" si="0">E7</f>
        <v>0</v>
      </c>
      <c r="F6" s="13">
        <f t="shared" si="0"/>
        <v>1768.9742000000001</v>
      </c>
      <c r="G6" s="13">
        <f t="shared" si="0"/>
        <v>0</v>
      </c>
      <c r="H6" s="13">
        <f t="shared" si="0"/>
        <v>542.29999999999995</v>
      </c>
      <c r="I6" s="13"/>
      <c r="J6" s="13"/>
      <c r="K6" s="13"/>
      <c r="L6" s="13"/>
      <c r="M6" s="13"/>
      <c r="N6" s="13"/>
      <c r="O6" s="37"/>
    </row>
    <row r="7" spans="1:15" ht="27" customHeight="1">
      <c r="A7" s="36"/>
      <c r="B7" s="71" t="s">
        <v>166</v>
      </c>
      <c r="C7" s="70" t="s">
        <v>167</v>
      </c>
      <c r="D7" s="13">
        <f>F7+H7</f>
        <v>2311.2741999999998</v>
      </c>
      <c r="E7" s="13">
        <v>0</v>
      </c>
      <c r="F7" s="68">
        <v>1768.9742000000001</v>
      </c>
      <c r="G7" s="13">
        <v>0</v>
      </c>
      <c r="H7" s="13">
        <v>542.29999999999995</v>
      </c>
      <c r="I7" s="13"/>
      <c r="J7" s="13"/>
      <c r="K7" s="13"/>
      <c r="L7" s="13"/>
      <c r="M7" s="13"/>
      <c r="N7" s="13"/>
      <c r="O7" s="37"/>
    </row>
    <row r="8" spans="1:15" ht="27" customHeight="1">
      <c r="A8" s="36"/>
      <c r="B8" s="10"/>
      <c r="C8" s="10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37"/>
    </row>
    <row r="9" spans="1:15" ht="27" customHeight="1">
      <c r="A9" s="36"/>
      <c r="B9" s="10"/>
      <c r="C9" s="10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37"/>
    </row>
    <row r="10" spans="1:15" ht="27" customHeight="1">
      <c r="A10" s="36"/>
      <c r="B10" s="10"/>
      <c r="C10" s="10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37"/>
    </row>
    <row r="11" spans="1:15" ht="27" customHeight="1">
      <c r="A11" s="36"/>
      <c r="B11" s="10"/>
      <c r="C11" s="10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37"/>
    </row>
    <row r="12" spans="1:15" ht="27" customHeight="1">
      <c r="A12" s="36"/>
      <c r="B12" s="10"/>
      <c r="C12" s="1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37"/>
    </row>
    <row r="13" spans="1:15" ht="27" customHeight="1">
      <c r="A13" s="36"/>
      <c r="B13" s="10"/>
      <c r="C13" s="10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37"/>
    </row>
    <row r="14" spans="1:15" ht="27" customHeight="1">
      <c r="A14" s="36"/>
      <c r="B14" s="10"/>
      <c r="C14" s="10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37"/>
    </row>
    <row r="15" spans="1:15" ht="27" customHeight="1">
      <c r="A15" s="36"/>
      <c r="B15" s="10"/>
      <c r="C15" s="1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7"/>
    </row>
    <row r="16" spans="1:15" ht="27" customHeight="1">
      <c r="A16" s="36"/>
      <c r="B16" s="10"/>
      <c r="C16" s="10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7"/>
    </row>
    <row r="17" spans="1:15" ht="27" customHeight="1">
      <c r="A17" s="36"/>
      <c r="B17" s="10"/>
      <c r="C17" s="10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7"/>
    </row>
    <row r="18" spans="1:15" ht="27" customHeight="1">
      <c r="A18" s="36"/>
      <c r="B18" s="10"/>
      <c r="C18" s="10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7"/>
    </row>
    <row r="19" spans="1:15" ht="27" customHeight="1">
      <c r="A19" s="36"/>
      <c r="B19" s="10"/>
      <c r="C19" s="1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7"/>
    </row>
    <row r="20" spans="1:15" ht="27" customHeight="1">
      <c r="A20" s="33"/>
      <c r="B20" s="14"/>
      <c r="C20" s="14" t="s">
        <v>19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34"/>
    </row>
    <row r="21" spans="1:15" ht="27" customHeight="1">
      <c r="A21" s="33"/>
      <c r="B21" s="14"/>
      <c r="C21" s="14" t="s">
        <v>19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34"/>
    </row>
    <row r="22" spans="1:15" ht="9.7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9"/>
      <c r="O22" s="40"/>
    </row>
  </sheetData>
  <mergeCells count="16">
    <mergeCell ref="B1:N1"/>
    <mergeCell ref="B2:C2"/>
    <mergeCell ref="B3:C3"/>
    <mergeCell ref="B4:B5"/>
    <mergeCell ref="C4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opLeftCell="B1" workbookViewId="0">
      <pane ySplit="5" topLeftCell="A6" activePane="bottomLeft" state="frozen"/>
      <selection pane="bottomLeft" activeCell="K2" sqref="K2"/>
    </sheetView>
  </sheetViews>
  <sheetFormatPr defaultColWidth="10" defaultRowHeight="13.5"/>
  <cols>
    <col min="1" max="1" width="1.5" style="78" customWidth="1"/>
    <col min="2" max="2" width="5" style="78" customWidth="1"/>
    <col min="3" max="4" width="4" style="78" bestFit="1" customWidth="1"/>
    <col min="5" max="5" width="9.75" style="78" bestFit="1" customWidth="1"/>
    <col min="6" max="6" width="18.625" style="78" bestFit="1" customWidth="1"/>
    <col min="7" max="8" width="15.75" style="79" bestFit="1" customWidth="1"/>
    <col min="9" max="9" width="14.5" style="79" bestFit="1" customWidth="1"/>
    <col min="10" max="10" width="16.375" style="79" customWidth="1"/>
    <col min="11" max="11" width="22.875" style="79" customWidth="1"/>
    <col min="12" max="12" width="1.5" style="78" customWidth="1"/>
    <col min="13" max="13" width="9.75" style="78" customWidth="1"/>
    <col min="14" max="16384" width="10" style="78"/>
  </cols>
  <sheetData>
    <row r="1" spans="1:12" ht="22.9" customHeight="1">
      <c r="A1" s="26"/>
      <c r="B1" s="126" t="s">
        <v>68</v>
      </c>
      <c r="C1" s="126"/>
      <c r="D1" s="126"/>
      <c r="E1" s="126"/>
      <c r="F1" s="126"/>
      <c r="G1" s="126"/>
      <c r="H1" s="126"/>
      <c r="I1" s="126"/>
      <c r="J1" s="126"/>
      <c r="K1" s="126"/>
      <c r="L1" s="65" t="s">
        <v>0</v>
      </c>
    </row>
    <row r="2" spans="1:12" ht="19.5" customHeight="1">
      <c r="A2" s="29"/>
      <c r="B2" s="127" t="s">
        <v>200</v>
      </c>
      <c r="C2" s="127"/>
      <c r="D2" s="127"/>
      <c r="E2" s="127"/>
      <c r="F2" s="127"/>
      <c r="G2" s="74"/>
      <c r="H2" s="74"/>
      <c r="I2" s="75"/>
      <c r="J2" s="75"/>
      <c r="K2" s="76" t="s">
        <v>168</v>
      </c>
      <c r="L2" s="32"/>
    </row>
    <row r="3" spans="1:12" ht="24.4" customHeight="1">
      <c r="A3" s="65"/>
      <c r="B3" s="124" t="s">
        <v>5</v>
      </c>
      <c r="C3" s="124"/>
      <c r="D3" s="124"/>
      <c r="E3" s="124"/>
      <c r="F3" s="124"/>
      <c r="G3" s="129" t="s">
        <v>54</v>
      </c>
      <c r="H3" s="129" t="s">
        <v>69</v>
      </c>
      <c r="I3" s="129" t="s">
        <v>70</v>
      </c>
      <c r="J3" s="129" t="s">
        <v>71</v>
      </c>
      <c r="K3" s="129" t="s">
        <v>72</v>
      </c>
      <c r="L3" s="34"/>
    </row>
    <row r="4" spans="1:12" ht="24.4" customHeight="1">
      <c r="A4" s="33"/>
      <c r="B4" s="124" t="s">
        <v>73</v>
      </c>
      <c r="C4" s="124"/>
      <c r="D4" s="124"/>
      <c r="E4" s="124" t="s">
        <v>65</v>
      </c>
      <c r="F4" s="124" t="s">
        <v>66</v>
      </c>
      <c r="G4" s="129"/>
      <c r="H4" s="129"/>
      <c r="I4" s="129"/>
      <c r="J4" s="129"/>
      <c r="K4" s="129"/>
      <c r="L4" s="34"/>
    </row>
    <row r="5" spans="1:12" ht="24.4" customHeight="1">
      <c r="A5" s="33"/>
      <c r="B5" s="64" t="s">
        <v>74</v>
      </c>
      <c r="C5" s="64" t="s">
        <v>75</v>
      </c>
      <c r="D5" s="64" t="s">
        <v>76</v>
      </c>
      <c r="E5" s="124"/>
      <c r="F5" s="124"/>
      <c r="G5" s="129"/>
      <c r="H5" s="129"/>
      <c r="I5" s="129"/>
      <c r="J5" s="129"/>
      <c r="K5" s="129"/>
      <c r="L5" s="35"/>
    </row>
    <row r="6" spans="1:12" ht="27" customHeight="1">
      <c r="A6" s="36"/>
      <c r="B6" s="64"/>
      <c r="C6" s="64"/>
      <c r="D6" s="64"/>
      <c r="E6" s="64"/>
      <c r="F6" s="64" t="s">
        <v>67</v>
      </c>
      <c r="G6" s="77">
        <f>(SUM(G7:G22))</f>
        <v>2311.2741999999998</v>
      </c>
      <c r="H6" s="121">
        <f t="shared" ref="H6:I6" si="0">(SUM(H7:H22))</f>
        <v>1612.6941999999999</v>
      </c>
      <c r="I6" s="121">
        <f t="shared" si="0"/>
        <v>698.57999999999993</v>
      </c>
      <c r="J6" s="77"/>
      <c r="K6" s="77"/>
      <c r="L6" s="37"/>
    </row>
    <row r="7" spans="1:12" ht="27" customHeight="1">
      <c r="A7" s="36"/>
      <c r="B7" s="80" t="s">
        <v>169</v>
      </c>
      <c r="C7" s="80" t="s">
        <v>170</v>
      </c>
      <c r="D7" s="80" t="s">
        <v>171</v>
      </c>
      <c r="E7" s="80">
        <v>308001</v>
      </c>
      <c r="F7" s="81" t="s">
        <v>172</v>
      </c>
      <c r="G7" s="82">
        <f>H7+I7</f>
        <v>417.88010000000003</v>
      </c>
      <c r="H7" s="122">
        <v>417.88010000000003</v>
      </c>
      <c r="I7" s="122">
        <v>0</v>
      </c>
      <c r="J7" s="77"/>
      <c r="K7" s="77"/>
      <c r="L7" s="37"/>
    </row>
    <row r="8" spans="1:12" ht="27" customHeight="1">
      <c r="A8" s="36"/>
      <c r="B8" s="80" t="s">
        <v>169</v>
      </c>
      <c r="C8" s="80" t="s">
        <v>170</v>
      </c>
      <c r="D8" s="80" t="s">
        <v>173</v>
      </c>
      <c r="E8" s="80" t="s">
        <v>201</v>
      </c>
      <c r="F8" s="81" t="s">
        <v>174</v>
      </c>
      <c r="G8" s="82">
        <f t="shared" ref="G8:G22" si="1">H8+I8</f>
        <v>5.5</v>
      </c>
      <c r="H8" s="122">
        <v>0</v>
      </c>
      <c r="I8" s="122">
        <v>5.5</v>
      </c>
      <c r="J8" s="77"/>
      <c r="K8" s="77"/>
      <c r="L8" s="37"/>
    </row>
    <row r="9" spans="1:12" ht="27" customHeight="1">
      <c r="A9" s="36"/>
      <c r="B9" s="80" t="s">
        <v>169</v>
      </c>
      <c r="C9" s="80" t="s">
        <v>170</v>
      </c>
      <c r="D9" s="80" t="s">
        <v>175</v>
      </c>
      <c r="E9" s="80" t="s">
        <v>201</v>
      </c>
      <c r="F9" s="81" t="s">
        <v>176</v>
      </c>
      <c r="G9" s="82">
        <f t="shared" si="1"/>
        <v>231.9196</v>
      </c>
      <c r="H9" s="122">
        <v>231.9196</v>
      </c>
      <c r="I9" s="122">
        <v>0</v>
      </c>
      <c r="J9" s="77"/>
      <c r="K9" s="77"/>
      <c r="L9" s="37"/>
    </row>
    <row r="10" spans="1:12" ht="27" customHeight="1">
      <c r="A10" s="36"/>
      <c r="B10" s="80" t="s">
        <v>169</v>
      </c>
      <c r="C10" s="80" t="s">
        <v>170</v>
      </c>
      <c r="D10" s="80" t="s">
        <v>177</v>
      </c>
      <c r="E10" s="80" t="s">
        <v>201</v>
      </c>
      <c r="F10" s="81" t="s">
        <v>178</v>
      </c>
      <c r="G10" s="82">
        <f t="shared" si="1"/>
        <v>7.66</v>
      </c>
      <c r="H10" s="122">
        <v>0</v>
      </c>
      <c r="I10" s="122">
        <v>7.66</v>
      </c>
      <c r="J10" s="77"/>
      <c r="K10" s="77"/>
      <c r="L10" s="37"/>
    </row>
    <row r="11" spans="1:12" ht="27" customHeight="1">
      <c r="A11" s="36"/>
      <c r="B11" s="80" t="s">
        <v>169</v>
      </c>
      <c r="C11" s="80" t="s">
        <v>179</v>
      </c>
      <c r="D11" s="80" t="s">
        <v>173</v>
      </c>
      <c r="E11" s="80" t="s">
        <v>201</v>
      </c>
      <c r="F11" s="81" t="s">
        <v>174</v>
      </c>
      <c r="G11" s="82">
        <f t="shared" si="1"/>
        <v>0.66959999999999997</v>
      </c>
      <c r="H11" s="122">
        <v>0.66959999999999997</v>
      </c>
      <c r="I11" s="122">
        <v>0</v>
      </c>
      <c r="J11" s="77"/>
      <c r="K11" s="77"/>
      <c r="L11" s="37"/>
    </row>
    <row r="12" spans="1:12" ht="27" customHeight="1">
      <c r="A12" s="36"/>
      <c r="B12" s="80" t="s">
        <v>180</v>
      </c>
      <c r="C12" s="80" t="s">
        <v>173</v>
      </c>
      <c r="D12" s="80" t="s">
        <v>181</v>
      </c>
      <c r="E12" s="80" t="s">
        <v>202</v>
      </c>
      <c r="F12" s="81" t="s">
        <v>182</v>
      </c>
      <c r="G12" s="82">
        <f t="shared" si="1"/>
        <v>605.37739999999997</v>
      </c>
      <c r="H12" s="122">
        <v>468.73739999999998</v>
      </c>
      <c r="I12" s="122">
        <v>136.63999999999999</v>
      </c>
      <c r="J12" s="77"/>
      <c r="K12" s="77"/>
      <c r="L12" s="37"/>
    </row>
    <row r="13" spans="1:12" ht="27" customHeight="1">
      <c r="A13" s="36"/>
      <c r="B13" s="80" t="s">
        <v>180</v>
      </c>
      <c r="C13" s="80" t="s">
        <v>179</v>
      </c>
      <c r="D13" s="80" t="s">
        <v>171</v>
      </c>
      <c r="E13" s="80" t="s">
        <v>202</v>
      </c>
      <c r="F13" s="81" t="s">
        <v>183</v>
      </c>
      <c r="G13" s="82">
        <f t="shared" si="1"/>
        <v>32.099600000000002</v>
      </c>
      <c r="H13" s="122">
        <v>32.099600000000002</v>
      </c>
      <c r="I13" s="122">
        <v>0</v>
      </c>
      <c r="J13" s="77"/>
      <c r="K13" s="77"/>
      <c r="L13" s="37"/>
    </row>
    <row r="14" spans="1:12" ht="27" customHeight="1">
      <c r="A14" s="36"/>
      <c r="B14" s="80" t="s">
        <v>180</v>
      </c>
      <c r="C14" s="80" t="s">
        <v>179</v>
      </c>
      <c r="D14" s="80" t="s">
        <v>173</v>
      </c>
      <c r="E14" s="80" t="s">
        <v>202</v>
      </c>
      <c r="F14" s="81" t="s">
        <v>184</v>
      </c>
      <c r="G14" s="82">
        <f t="shared" si="1"/>
        <v>3.3885000000000001</v>
      </c>
      <c r="H14" s="122">
        <v>3.3885000000000001</v>
      </c>
      <c r="I14" s="122">
        <v>0</v>
      </c>
      <c r="J14" s="77"/>
      <c r="K14" s="77"/>
      <c r="L14" s="37"/>
    </row>
    <row r="15" spans="1:12" ht="27" customHeight="1">
      <c r="A15" s="36"/>
      <c r="B15" s="80" t="s">
        <v>180</v>
      </c>
      <c r="C15" s="80" t="s">
        <v>179</v>
      </c>
      <c r="D15" s="80" t="s">
        <v>179</v>
      </c>
      <c r="E15" s="80" t="s">
        <v>202</v>
      </c>
      <c r="F15" s="81" t="s">
        <v>185</v>
      </c>
      <c r="G15" s="82">
        <f t="shared" si="1"/>
        <v>167.05269999999999</v>
      </c>
      <c r="H15" s="122">
        <v>167.05269999999999</v>
      </c>
      <c r="I15" s="122">
        <v>0</v>
      </c>
      <c r="J15" s="77"/>
      <c r="K15" s="77"/>
      <c r="L15" s="37"/>
    </row>
    <row r="16" spans="1:12" ht="27" customHeight="1">
      <c r="A16" s="36"/>
      <c r="B16" s="80" t="s">
        <v>180</v>
      </c>
      <c r="C16" s="80" t="s">
        <v>179</v>
      </c>
      <c r="D16" s="80" t="s">
        <v>186</v>
      </c>
      <c r="E16" s="80" t="s">
        <v>202</v>
      </c>
      <c r="F16" s="81" t="s">
        <v>187</v>
      </c>
      <c r="G16" s="82">
        <f t="shared" si="1"/>
        <v>36.135199999999998</v>
      </c>
      <c r="H16" s="122">
        <v>36.135199999999998</v>
      </c>
      <c r="I16" s="122">
        <v>0</v>
      </c>
      <c r="J16" s="77"/>
      <c r="K16" s="77"/>
      <c r="L16" s="37"/>
    </row>
    <row r="17" spans="1:12" ht="27" customHeight="1">
      <c r="A17" s="36"/>
      <c r="B17" s="80" t="s">
        <v>188</v>
      </c>
      <c r="C17" s="80" t="s">
        <v>189</v>
      </c>
      <c r="D17" s="80" t="s">
        <v>171</v>
      </c>
      <c r="E17" s="80" t="s">
        <v>203</v>
      </c>
      <c r="F17" s="81" t="s">
        <v>190</v>
      </c>
      <c r="G17" s="82">
        <f t="shared" si="1"/>
        <v>91.067999999999998</v>
      </c>
      <c r="H17" s="122">
        <v>91.067999999999998</v>
      </c>
      <c r="I17" s="122">
        <v>0</v>
      </c>
      <c r="J17" s="77"/>
      <c r="K17" s="77"/>
      <c r="L17" s="37"/>
    </row>
    <row r="18" spans="1:12" ht="27" customHeight="1">
      <c r="A18" s="36"/>
      <c r="B18" s="80" t="s">
        <v>188</v>
      </c>
      <c r="C18" s="80" t="s">
        <v>189</v>
      </c>
      <c r="D18" s="80" t="s">
        <v>173</v>
      </c>
      <c r="E18" s="80" t="s">
        <v>203</v>
      </c>
      <c r="F18" s="81" t="s">
        <v>191</v>
      </c>
      <c r="G18" s="82">
        <f t="shared" si="1"/>
        <v>15.2209</v>
      </c>
      <c r="H18" s="122">
        <v>15.2209</v>
      </c>
      <c r="I18" s="122">
        <v>0</v>
      </c>
      <c r="J18" s="77"/>
      <c r="K18" s="77"/>
      <c r="L18" s="37"/>
    </row>
    <row r="19" spans="1:12" ht="27" customHeight="1">
      <c r="A19" s="36"/>
      <c r="B19" s="80" t="s">
        <v>188</v>
      </c>
      <c r="C19" s="80" t="s">
        <v>189</v>
      </c>
      <c r="D19" s="80" t="s">
        <v>170</v>
      </c>
      <c r="E19" s="80" t="s">
        <v>203</v>
      </c>
      <c r="F19" s="81" t="s">
        <v>192</v>
      </c>
      <c r="G19" s="82">
        <f t="shared" si="1"/>
        <v>17.72</v>
      </c>
      <c r="H19" s="122">
        <v>17.72</v>
      </c>
      <c r="I19" s="122">
        <v>0</v>
      </c>
      <c r="J19" s="77"/>
      <c r="K19" s="77"/>
      <c r="L19" s="37"/>
    </row>
    <row r="20" spans="1:12" ht="27" customHeight="1">
      <c r="A20" s="36"/>
      <c r="B20" s="80" t="s">
        <v>193</v>
      </c>
      <c r="C20" s="80" t="s">
        <v>171</v>
      </c>
      <c r="D20" s="80" t="s">
        <v>194</v>
      </c>
      <c r="E20" s="80" t="s">
        <v>204</v>
      </c>
      <c r="F20" s="81" t="s">
        <v>195</v>
      </c>
      <c r="G20" s="82">
        <f t="shared" si="1"/>
        <v>6.48</v>
      </c>
      <c r="H20" s="122">
        <v>0</v>
      </c>
      <c r="I20" s="122">
        <v>6.48</v>
      </c>
      <c r="J20" s="77"/>
      <c r="K20" s="77"/>
      <c r="L20" s="37"/>
    </row>
    <row r="21" spans="1:12" ht="27" customHeight="1">
      <c r="A21" s="36"/>
      <c r="B21" s="80" t="s">
        <v>196</v>
      </c>
      <c r="C21" s="80" t="s">
        <v>173</v>
      </c>
      <c r="D21" s="80" t="s">
        <v>171</v>
      </c>
      <c r="E21" s="80" t="s">
        <v>201</v>
      </c>
      <c r="F21" s="81" t="s">
        <v>197</v>
      </c>
      <c r="G21" s="82">
        <f t="shared" si="1"/>
        <v>130.80260000000001</v>
      </c>
      <c r="H21" s="122">
        <v>130.80260000000001</v>
      </c>
      <c r="I21" s="122">
        <v>0</v>
      </c>
      <c r="J21" s="77"/>
      <c r="K21" s="77"/>
      <c r="L21" s="37"/>
    </row>
    <row r="22" spans="1:12" ht="27" customHeight="1">
      <c r="A22" s="36"/>
      <c r="B22" s="80" t="s">
        <v>198</v>
      </c>
      <c r="C22" s="80" t="s">
        <v>171</v>
      </c>
      <c r="D22" s="80" t="s">
        <v>179</v>
      </c>
      <c r="E22" s="80" t="s">
        <v>205</v>
      </c>
      <c r="F22" s="81" t="s">
        <v>199</v>
      </c>
      <c r="G22" s="82">
        <f t="shared" si="1"/>
        <v>542.29999999999995</v>
      </c>
      <c r="H22" s="122">
        <v>0</v>
      </c>
      <c r="I22" s="122">
        <v>542.29999999999995</v>
      </c>
      <c r="J22" s="77"/>
      <c r="K22" s="77"/>
      <c r="L22" s="37"/>
    </row>
    <row r="35" spans="8:9">
      <c r="I35" s="79">
        <v>0</v>
      </c>
    </row>
    <row r="36" spans="8:9">
      <c r="H36" s="79">
        <v>417.88010000000003</v>
      </c>
      <c r="I36" s="79">
        <v>5.5</v>
      </c>
    </row>
    <row r="37" spans="8:9">
      <c r="H37" s="79">
        <v>0</v>
      </c>
      <c r="I37" s="79">
        <v>0</v>
      </c>
    </row>
    <row r="38" spans="8:9">
      <c r="H38" s="79">
        <v>231.9196</v>
      </c>
      <c r="I38" s="79">
        <v>7.66</v>
      </c>
    </row>
    <row r="39" spans="8:9">
      <c r="H39" s="79">
        <v>0</v>
      </c>
      <c r="I39" s="79">
        <v>0</v>
      </c>
    </row>
    <row r="40" spans="8:9">
      <c r="H40" s="79">
        <v>0.66959999999999997</v>
      </c>
      <c r="I40" s="79">
        <v>136.63999999999999</v>
      </c>
    </row>
    <row r="41" spans="8:9">
      <c r="H41" s="79">
        <v>468.73739999999998</v>
      </c>
      <c r="I41" s="79">
        <v>0</v>
      </c>
    </row>
    <row r="42" spans="8:9">
      <c r="H42" s="79">
        <v>32.099600000000002</v>
      </c>
      <c r="I42" s="79">
        <v>0</v>
      </c>
    </row>
    <row r="43" spans="8:9">
      <c r="H43" s="79">
        <v>3.3885000000000001</v>
      </c>
      <c r="I43" s="79">
        <v>0</v>
      </c>
    </row>
    <row r="44" spans="8:9">
      <c r="H44" s="79">
        <v>167.05269999999999</v>
      </c>
      <c r="I44" s="79">
        <v>0</v>
      </c>
    </row>
    <row r="45" spans="8:9">
      <c r="H45" s="79">
        <v>36.135199999999998</v>
      </c>
      <c r="I45" s="79">
        <v>0</v>
      </c>
    </row>
    <row r="46" spans="8:9">
      <c r="H46" s="79">
        <v>91.067999999999998</v>
      </c>
      <c r="I46" s="79">
        <v>0</v>
      </c>
    </row>
    <row r="47" spans="8:9">
      <c r="H47" s="79">
        <v>15.2209</v>
      </c>
      <c r="I47" s="79">
        <v>0</v>
      </c>
    </row>
    <row r="48" spans="8:9">
      <c r="H48" s="79">
        <v>17.72</v>
      </c>
      <c r="I48" s="79">
        <v>6.48</v>
      </c>
    </row>
    <row r="49" spans="8:9">
      <c r="H49" s="79">
        <v>0</v>
      </c>
      <c r="I49" s="79">
        <v>0</v>
      </c>
    </row>
    <row r="50" spans="8:9">
      <c r="H50" s="79">
        <v>130.80260000000001</v>
      </c>
      <c r="I50" s="79">
        <v>0</v>
      </c>
    </row>
    <row r="51" spans="8:9">
      <c r="H51" s="79">
        <v>0</v>
      </c>
    </row>
  </sheetData>
  <mergeCells count="11">
    <mergeCell ref="B1:K1"/>
    <mergeCell ref="B2:F2"/>
    <mergeCell ref="B3:F3"/>
    <mergeCell ref="B4:D4"/>
    <mergeCell ref="E4:E5"/>
    <mergeCell ref="F4:F5"/>
    <mergeCell ref="G3:G5"/>
    <mergeCell ref="H3:H5"/>
    <mergeCell ref="I3:I5"/>
    <mergeCell ref="J3:J5"/>
    <mergeCell ref="K3:K5"/>
  </mergeCells>
  <phoneticPr fontId="6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workbookViewId="0">
      <pane ySplit="4" topLeftCell="A17" activePane="bottomLeft" state="frozen"/>
      <selection pane="bottomLeft" sqref="A1:XFD1"/>
    </sheetView>
  </sheetViews>
  <sheetFormatPr defaultColWidth="10" defaultRowHeight="13.5"/>
  <cols>
    <col min="1" max="1" width="1.5" style="25" customWidth="1"/>
    <col min="2" max="2" width="27.625" style="25" bestFit="1" customWidth="1"/>
    <col min="3" max="3" width="11.625" style="25" customWidth="1"/>
    <col min="4" max="4" width="25.5" style="25" bestFit="1" customWidth="1"/>
    <col min="5" max="5" width="11.625" style="25" customWidth="1"/>
    <col min="6" max="6" width="13.125" style="25" customWidth="1"/>
    <col min="7" max="8" width="11.25" style="25" customWidth="1"/>
    <col min="9" max="9" width="1.5" style="25" customWidth="1"/>
    <col min="10" max="12" width="9.75" style="25" customWidth="1"/>
    <col min="13" max="16384" width="10" style="25"/>
  </cols>
  <sheetData>
    <row r="1" spans="1:9" ht="22.9" customHeight="1">
      <c r="A1" s="49"/>
      <c r="B1" s="123" t="s">
        <v>78</v>
      </c>
      <c r="C1" s="123"/>
      <c r="D1" s="123"/>
      <c r="E1" s="123"/>
      <c r="F1" s="130"/>
      <c r="G1" s="130"/>
      <c r="H1" s="130"/>
      <c r="I1" s="51"/>
    </row>
    <row r="2" spans="1:9" ht="19.5" customHeight="1">
      <c r="A2" s="49"/>
      <c r="B2" s="127" t="s">
        <v>206</v>
      </c>
      <c r="C2" s="127"/>
      <c r="D2" s="27"/>
      <c r="F2" s="131" t="s">
        <v>2</v>
      </c>
      <c r="G2" s="131"/>
      <c r="H2" s="131"/>
      <c r="I2" s="52"/>
    </row>
    <row r="3" spans="1:9" ht="30" customHeight="1">
      <c r="A3" s="49"/>
      <c r="B3" s="124" t="s">
        <v>3</v>
      </c>
      <c r="C3" s="124"/>
      <c r="D3" s="124" t="s">
        <v>4</v>
      </c>
      <c r="E3" s="124"/>
      <c r="F3" s="124"/>
      <c r="G3" s="124"/>
      <c r="H3" s="124"/>
      <c r="I3" s="53"/>
    </row>
    <row r="4" spans="1:9" ht="30" customHeight="1">
      <c r="A4" s="49"/>
      <c r="B4" s="10" t="s">
        <v>5</v>
      </c>
      <c r="C4" s="10" t="s">
        <v>6</v>
      </c>
      <c r="D4" s="10" t="s">
        <v>5</v>
      </c>
      <c r="E4" s="10" t="s">
        <v>54</v>
      </c>
      <c r="F4" s="24" t="s">
        <v>79</v>
      </c>
      <c r="G4" s="24" t="s">
        <v>80</v>
      </c>
      <c r="H4" s="24" t="s">
        <v>81</v>
      </c>
      <c r="I4" s="43"/>
    </row>
    <row r="5" spans="1:9">
      <c r="A5" s="65"/>
      <c r="B5" s="14" t="s">
        <v>82</v>
      </c>
      <c r="C5" s="15">
        <f>C6+C7+C8</f>
        <v>2311.2741999999998</v>
      </c>
      <c r="D5" s="14" t="s">
        <v>83</v>
      </c>
      <c r="E5" s="15">
        <f>F5+G5+H5</f>
        <v>2311.2741999999998</v>
      </c>
      <c r="F5" s="15">
        <f>SUM(F6:F32)</f>
        <v>1768.9741999999999</v>
      </c>
      <c r="G5" s="15">
        <f t="shared" ref="G5:H5" si="0">SUM(G6:G32)</f>
        <v>0</v>
      </c>
      <c r="H5" s="15">
        <f t="shared" si="0"/>
        <v>542.29999999999995</v>
      </c>
      <c r="I5" s="35"/>
    </row>
    <row r="6" spans="1:9">
      <c r="A6" s="65"/>
      <c r="B6" s="14" t="s">
        <v>84</v>
      </c>
      <c r="C6" s="15">
        <v>1768.9742000000001</v>
      </c>
      <c r="D6" s="14" t="s">
        <v>85</v>
      </c>
      <c r="E6" s="15"/>
      <c r="F6" s="15">
        <v>663.62929999999994</v>
      </c>
      <c r="G6" s="15"/>
      <c r="H6" s="15"/>
      <c r="I6" s="35"/>
    </row>
    <row r="7" spans="1:9">
      <c r="A7" s="65"/>
      <c r="B7" s="14" t="s">
        <v>86</v>
      </c>
      <c r="C7" s="15"/>
      <c r="D7" s="14" t="s">
        <v>87</v>
      </c>
      <c r="E7" s="15"/>
      <c r="F7" s="15"/>
      <c r="G7" s="15"/>
      <c r="H7" s="15"/>
      <c r="I7" s="35"/>
    </row>
    <row r="8" spans="1:9">
      <c r="A8" s="65"/>
      <c r="B8" s="14" t="s">
        <v>88</v>
      </c>
      <c r="C8" s="15">
        <f>(3184100+2238900)/10000</f>
        <v>542.29999999999995</v>
      </c>
      <c r="D8" s="14" t="s">
        <v>89</v>
      </c>
      <c r="E8" s="15"/>
      <c r="F8" s="15"/>
      <c r="G8" s="15"/>
      <c r="H8" s="15"/>
      <c r="I8" s="35"/>
    </row>
    <row r="9" spans="1:9">
      <c r="A9" s="65"/>
      <c r="B9" s="14" t="s">
        <v>90</v>
      </c>
      <c r="C9" s="15"/>
      <c r="D9" s="14" t="s">
        <v>91</v>
      </c>
      <c r="E9" s="15"/>
      <c r="F9" s="15"/>
      <c r="G9" s="15"/>
      <c r="H9" s="15"/>
      <c r="I9" s="35"/>
    </row>
    <row r="10" spans="1:9">
      <c r="A10" s="65"/>
      <c r="B10" s="14" t="s">
        <v>84</v>
      </c>
      <c r="C10" s="15"/>
      <c r="D10" s="14" t="s">
        <v>92</v>
      </c>
      <c r="E10" s="15"/>
      <c r="F10" s="15"/>
      <c r="G10" s="15"/>
      <c r="H10" s="15"/>
      <c r="I10" s="35"/>
    </row>
    <row r="11" spans="1:9">
      <c r="A11" s="65"/>
      <c r="B11" s="14" t="s">
        <v>86</v>
      </c>
      <c r="C11" s="15"/>
      <c r="D11" s="14" t="s">
        <v>93</v>
      </c>
      <c r="E11" s="15"/>
      <c r="F11" s="15"/>
      <c r="G11" s="15"/>
      <c r="H11" s="15"/>
      <c r="I11" s="35"/>
    </row>
    <row r="12" spans="1:9">
      <c r="A12" s="65"/>
      <c r="B12" s="14" t="s">
        <v>88</v>
      </c>
      <c r="C12" s="15"/>
      <c r="D12" s="14" t="s">
        <v>94</v>
      </c>
      <c r="E12" s="15"/>
      <c r="F12" s="15"/>
      <c r="G12" s="15"/>
      <c r="H12" s="15"/>
      <c r="I12" s="35"/>
    </row>
    <row r="13" spans="1:9">
      <c r="A13" s="65"/>
      <c r="B13" s="14" t="s">
        <v>77</v>
      </c>
      <c r="C13" s="15"/>
      <c r="D13" s="14" t="s">
        <v>95</v>
      </c>
      <c r="E13" s="15"/>
      <c r="F13" s="15">
        <v>844.05340000000001</v>
      </c>
      <c r="G13" s="15"/>
      <c r="H13" s="15"/>
      <c r="I13" s="35"/>
    </row>
    <row r="14" spans="1:9">
      <c r="A14" s="65"/>
      <c r="B14" s="14" t="s">
        <v>77</v>
      </c>
      <c r="C14" s="15"/>
      <c r="D14" s="14" t="s">
        <v>96</v>
      </c>
      <c r="E14" s="15"/>
      <c r="F14" s="15"/>
      <c r="G14" s="15"/>
      <c r="H14" s="15"/>
      <c r="I14" s="35"/>
    </row>
    <row r="15" spans="1:9">
      <c r="A15" s="65"/>
      <c r="B15" s="14" t="s">
        <v>77</v>
      </c>
      <c r="C15" s="15"/>
      <c r="D15" s="14" t="s">
        <v>97</v>
      </c>
      <c r="E15" s="15"/>
      <c r="F15" s="15">
        <v>124.0089</v>
      </c>
      <c r="G15" s="15"/>
      <c r="H15" s="15"/>
      <c r="I15" s="35"/>
    </row>
    <row r="16" spans="1:9">
      <c r="A16" s="65"/>
      <c r="B16" s="14" t="s">
        <v>77</v>
      </c>
      <c r="C16" s="15"/>
      <c r="D16" s="14" t="s">
        <v>98</v>
      </c>
      <c r="E16" s="15"/>
      <c r="F16" s="15"/>
      <c r="G16" s="15"/>
      <c r="H16" s="15"/>
      <c r="I16" s="35"/>
    </row>
    <row r="17" spans="1:9">
      <c r="A17" s="65"/>
      <c r="B17" s="14" t="s">
        <v>77</v>
      </c>
      <c r="C17" s="15"/>
      <c r="D17" s="14" t="s">
        <v>99</v>
      </c>
      <c r="E17" s="15"/>
      <c r="F17" s="15">
        <v>6.48</v>
      </c>
      <c r="G17" s="15"/>
      <c r="H17" s="15"/>
      <c r="I17" s="35"/>
    </row>
    <row r="18" spans="1:9">
      <c r="A18" s="65"/>
      <c r="B18" s="14" t="s">
        <v>77</v>
      </c>
      <c r="C18" s="15"/>
      <c r="D18" s="14" t="s">
        <v>100</v>
      </c>
      <c r="E18" s="15"/>
      <c r="F18" s="15"/>
      <c r="G18" s="15"/>
      <c r="H18" s="15"/>
      <c r="I18" s="35"/>
    </row>
    <row r="19" spans="1:9">
      <c r="A19" s="65"/>
      <c r="B19" s="14" t="s">
        <v>77</v>
      </c>
      <c r="C19" s="15"/>
      <c r="D19" s="14" t="s">
        <v>101</v>
      </c>
      <c r="E19" s="15"/>
      <c r="F19" s="15"/>
      <c r="G19" s="15"/>
      <c r="H19" s="15"/>
      <c r="I19" s="35"/>
    </row>
    <row r="20" spans="1:9">
      <c r="A20" s="65"/>
      <c r="B20" s="14" t="s">
        <v>77</v>
      </c>
      <c r="C20" s="15"/>
      <c r="D20" s="14" t="s">
        <v>102</v>
      </c>
      <c r="E20" s="15"/>
      <c r="F20" s="15"/>
      <c r="G20" s="15"/>
      <c r="H20" s="15"/>
      <c r="I20" s="35"/>
    </row>
    <row r="21" spans="1:9">
      <c r="A21" s="65"/>
      <c r="B21" s="14" t="s">
        <v>77</v>
      </c>
      <c r="C21" s="15"/>
      <c r="D21" s="14" t="s">
        <v>103</v>
      </c>
      <c r="E21" s="15"/>
      <c r="F21" s="15"/>
      <c r="G21" s="15"/>
      <c r="H21" s="15"/>
      <c r="I21" s="35"/>
    </row>
    <row r="22" spans="1:9">
      <c r="A22" s="65"/>
      <c r="B22" s="14" t="s">
        <v>77</v>
      </c>
      <c r="C22" s="15"/>
      <c r="D22" s="14" t="s">
        <v>104</v>
      </c>
      <c r="E22" s="15"/>
      <c r="F22" s="15"/>
      <c r="G22" s="15"/>
      <c r="H22" s="15"/>
      <c r="I22" s="35"/>
    </row>
    <row r="23" spans="1:9">
      <c r="A23" s="65"/>
      <c r="B23" s="14" t="s">
        <v>77</v>
      </c>
      <c r="C23" s="15"/>
      <c r="D23" s="14" t="s">
        <v>105</v>
      </c>
      <c r="E23" s="15"/>
      <c r="F23" s="15"/>
      <c r="G23" s="15"/>
      <c r="H23" s="15"/>
      <c r="I23" s="35"/>
    </row>
    <row r="24" spans="1:9">
      <c r="A24" s="65"/>
      <c r="B24" s="14" t="s">
        <v>77</v>
      </c>
      <c r="C24" s="15"/>
      <c r="D24" s="14" t="s">
        <v>106</v>
      </c>
      <c r="E24" s="15"/>
      <c r="F24" s="15"/>
      <c r="G24" s="15"/>
      <c r="H24" s="15"/>
      <c r="I24" s="35"/>
    </row>
    <row r="25" spans="1:9">
      <c r="A25" s="65"/>
      <c r="B25" s="14" t="s">
        <v>77</v>
      </c>
      <c r="C25" s="15"/>
      <c r="D25" s="14" t="s">
        <v>107</v>
      </c>
      <c r="E25" s="15"/>
      <c r="F25" s="15">
        <v>130.80260000000001</v>
      </c>
      <c r="G25" s="15"/>
      <c r="H25" s="15"/>
      <c r="I25" s="35"/>
    </row>
    <row r="26" spans="1:9">
      <c r="A26" s="65"/>
      <c r="B26" s="14" t="s">
        <v>77</v>
      </c>
      <c r="C26" s="15"/>
      <c r="D26" s="14" t="s">
        <v>108</v>
      </c>
      <c r="E26" s="15"/>
      <c r="F26" s="15"/>
      <c r="G26" s="15"/>
      <c r="H26" s="15"/>
      <c r="I26" s="35"/>
    </row>
    <row r="27" spans="1:9">
      <c r="A27" s="65"/>
      <c r="B27" s="14" t="s">
        <v>77</v>
      </c>
      <c r="C27" s="15"/>
      <c r="D27" s="14" t="s">
        <v>109</v>
      </c>
      <c r="E27" s="15"/>
      <c r="F27" s="15"/>
      <c r="G27" s="15"/>
      <c r="H27" s="15">
        <f>(2238900+3184100)/10000</f>
        <v>542.29999999999995</v>
      </c>
      <c r="I27" s="35"/>
    </row>
    <row r="28" spans="1:9">
      <c r="A28" s="65"/>
      <c r="B28" s="14" t="s">
        <v>77</v>
      </c>
      <c r="C28" s="15"/>
      <c r="D28" s="14" t="s">
        <v>110</v>
      </c>
      <c r="E28" s="15"/>
      <c r="F28" s="15"/>
      <c r="G28" s="15"/>
      <c r="H28" s="15"/>
      <c r="I28" s="35"/>
    </row>
    <row r="29" spans="1:9">
      <c r="A29" s="65"/>
      <c r="B29" s="14" t="s">
        <v>77</v>
      </c>
      <c r="C29" s="15"/>
      <c r="D29" s="14" t="s">
        <v>111</v>
      </c>
      <c r="E29" s="15"/>
      <c r="F29" s="15"/>
      <c r="G29" s="15"/>
      <c r="H29" s="15"/>
      <c r="I29" s="35"/>
    </row>
    <row r="30" spans="1:9">
      <c r="A30" s="65"/>
      <c r="B30" s="14" t="s">
        <v>77</v>
      </c>
      <c r="C30" s="15"/>
      <c r="D30" s="14" t="s">
        <v>112</v>
      </c>
      <c r="E30" s="15"/>
      <c r="F30" s="15"/>
      <c r="G30" s="15"/>
      <c r="H30" s="15"/>
      <c r="I30" s="35"/>
    </row>
    <row r="31" spans="1:9">
      <c r="A31" s="65"/>
      <c r="B31" s="14" t="s">
        <v>77</v>
      </c>
      <c r="C31" s="15"/>
      <c r="D31" s="14" t="s">
        <v>113</v>
      </c>
      <c r="E31" s="15"/>
      <c r="F31" s="15"/>
      <c r="G31" s="15"/>
      <c r="H31" s="15"/>
      <c r="I31" s="35"/>
    </row>
    <row r="32" spans="1:9">
      <c r="A32" s="65"/>
      <c r="B32" s="14" t="s">
        <v>77</v>
      </c>
      <c r="C32" s="15"/>
      <c r="D32" s="14" t="s">
        <v>114</v>
      </c>
      <c r="E32" s="15"/>
      <c r="F32" s="15"/>
      <c r="G32" s="15"/>
      <c r="H32" s="15"/>
      <c r="I32" s="35"/>
    </row>
    <row r="33" spans="1:9" ht="9.75" customHeight="1">
      <c r="A33" s="50"/>
      <c r="B33" s="50"/>
      <c r="C33" s="50"/>
      <c r="D33" s="27"/>
      <c r="E33" s="50"/>
      <c r="F33" s="50"/>
      <c r="G33" s="50"/>
      <c r="H33" s="50"/>
      <c r="I33" s="44"/>
    </row>
  </sheetData>
  <mergeCells count="5">
    <mergeCell ref="B1:H1"/>
    <mergeCell ref="B2:C2"/>
    <mergeCell ref="F2:H2"/>
    <mergeCell ref="B3:C3"/>
    <mergeCell ref="D3:H3"/>
  </mergeCells>
  <phoneticPr fontId="18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N34"/>
  <sheetViews>
    <sheetView workbookViewId="0">
      <pane ySplit="6" topLeftCell="A7" activePane="bottomLeft" state="frozen"/>
      <selection pane="bottomLeft" activeCell="A2" sqref="A2:XFD2"/>
    </sheetView>
  </sheetViews>
  <sheetFormatPr defaultColWidth="10" defaultRowHeight="13.5"/>
  <cols>
    <col min="1" max="1" width="1.5" style="25" customWidth="1"/>
    <col min="2" max="2" width="5.375" style="25" customWidth="1"/>
    <col min="3" max="3" width="4.5" style="25" customWidth="1"/>
    <col min="4" max="4" width="8.5" style="25" customWidth="1"/>
    <col min="5" max="5" width="29.625" style="25" bestFit="1" customWidth="1"/>
    <col min="6" max="6" width="5.875" style="25" customWidth="1"/>
    <col min="7" max="7" width="14.75" style="25" customWidth="1"/>
    <col min="8" max="8" width="15" style="25" customWidth="1"/>
    <col min="9" max="9" width="14.125" style="25" customWidth="1"/>
    <col min="10" max="10" width="15.25" style="25" customWidth="1"/>
    <col min="11" max="12" width="5.875" style="25" customWidth="1"/>
    <col min="13" max="13" width="9.5" style="25" customWidth="1"/>
    <col min="14" max="14" width="13.875" style="25" bestFit="1" customWidth="1"/>
    <col min="15" max="15" width="8.25" style="25" customWidth="1"/>
    <col min="16" max="16" width="13.125" style="25" customWidth="1"/>
    <col min="17" max="23" width="5.875" style="25" customWidth="1"/>
    <col min="24" max="26" width="7.25" style="25" customWidth="1"/>
    <col min="27" max="33" width="5.875" style="25" customWidth="1"/>
    <col min="34" max="39" width="7.25" style="25" customWidth="1"/>
    <col min="40" max="40" width="1.5" style="25" customWidth="1"/>
    <col min="41" max="42" width="9.75" style="25" customWidth="1"/>
    <col min="43" max="16384" width="10" style="25"/>
  </cols>
  <sheetData>
    <row r="2" spans="1:40" ht="22.9" customHeight="1">
      <c r="A2" s="26"/>
      <c r="B2" s="126" t="s">
        <v>115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47"/>
    </row>
    <row r="3" spans="1:40" ht="19.5" customHeight="1">
      <c r="A3" s="29"/>
      <c r="B3" s="127" t="s">
        <v>207</v>
      </c>
      <c r="C3" s="127"/>
      <c r="D3" s="127"/>
      <c r="E3" s="127"/>
      <c r="F3" s="45"/>
      <c r="G3" s="29"/>
      <c r="H3" s="41"/>
      <c r="I3" s="45"/>
      <c r="J3" s="45"/>
      <c r="K3" s="46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133" t="s">
        <v>2</v>
      </c>
      <c r="AM3" s="133"/>
      <c r="AN3" s="48"/>
    </row>
    <row r="4" spans="1:40" s="88" customFormat="1" ht="24.4" customHeight="1">
      <c r="A4" s="85"/>
      <c r="B4" s="132" t="s">
        <v>5</v>
      </c>
      <c r="C4" s="132"/>
      <c r="D4" s="132"/>
      <c r="E4" s="132"/>
      <c r="F4" s="132" t="s">
        <v>116</v>
      </c>
      <c r="G4" s="132" t="s">
        <v>117</v>
      </c>
      <c r="H4" s="132"/>
      <c r="I4" s="132"/>
      <c r="J4" s="132"/>
      <c r="K4" s="132"/>
      <c r="L4" s="132"/>
      <c r="M4" s="132"/>
      <c r="N4" s="132"/>
      <c r="O4" s="132"/>
      <c r="P4" s="132"/>
      <c r="Q4" s="132" t="s">
        <v>118</v>
      </c>
      <c r="R4" s="132"/>
      <c r="S4" s="132"/>
      <c r="T4" s="132"/>
      <c r="U4" s="132"/>
      <c r="V4" s="132"/>
      <c r="W4" s="132"/>
      <c r="X4" s="132"/>
      <c r="Y4" s="132"/>
      <c r="Z4" s="132"/>
      <c r="AA4" s="132" t="s">
        <v>119</v>
      </c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87"/>
    </row>
    <row r="5" spans="1:40" s="88" customFormat="1" ht="30.95" customHeight="1">
      <c r="A5" s="85"/>
      <c r="B5" s="132" t="s">
        <v>73</v>
      </c>
      <c r="C5" s="132"/>
      <c r="D5" s="132" t="s">
        <v>65</v>
      </c>
      <c r="E5" s="132" t="s">
        <v>66</v>
      </c>
      <c r="F5" s="132"/>
      <c r="G5" s="132" t="s">
        <v>54</v>
      </c>
      <c r="H5" s="132" t="s">
        <v>120</v>
      </c>
      <c r="I5" s="132"/>
      <c r="J5" s="132"/>
      <c r="K5" s="132" t="s">
        <v>121</v>
      </c>
      <c r="L5" s="132"/>
      <c r="M5" s="132"/>
      <c r="N5" s="132" t="s">
        <v>122</v>
      </c>
      <c r="O5" s="132"/>
      <c r="P5" s="132"/>
      <c r="Q5" s="132" t="s">
        <v>54</v>
      </c>
      <c r="R5" s="132" t="s">
        <v>120</v>
      </c>
      <c r="S5" s="132"/>
      <c r="T5" s="132"/>
      <c r="U5" s="132" t="s">
        <v>121</v>
      </c>
      <c r="V5" s="132"/>
      <c r="W5" s="132"/>
      <c r="X5" s="132" t="s">
        <v>122</v>
      </c>
      <c r="Y5" s="132"/>
      <c r="Z5" s="132"/>
      <c r="AA5" s="132" t="s">
        <v>54</v>
      </c>
      <c r="AB5" s="132" t="s">
        <v>120</v>
      </c>
      <c r="AC5" s="132"/>
      <c r="AD5" s="132"/>
      <c r="AE5" s="132" t="s">
        <v>121</v>
      </c>
      <c r="AF5" s="132"/>
      <c r="AG5" s="132"/>
      <c r="AH5" s="132" t="s">
        <v>122</v>
      </c>
      <c r="AI5" s="132"/>
      <c r="AJ5" s="132"/>
      <c r="AK5" s="132" t="s">
        <v>123</v>
      </c>
      <c r="AL5" s="132"/>
      <c r="AM5" s="132"/>
      <c r="AN5" s="87"/>
    </row>
    <row r="6" spans="1:40" s="88" customFormat="1" ht="39" customHeight="1">
      <c r="A6" s="90"/>
      <c r="B6" s="91" t="s">
        <v>74</v>
      </c>
      <c r="C6" s="91" t="s">
        <v>75</v>
      </c>
      <c r="D6" s="132"/>
      <c r="E6" s="132"/>
      <c r="F6" s="132"/>
      <c r="G6" s="132"/>
      <c r="H6" s="91" t="s">
        <v>124</v>
      </c>
      <c r="I6" s="91" t="s">
        <v>69</v>
      </c>
      <c r="J6" s="91" t="s">
        <v>70</v>
      </c>
      <c r="K6" s="91" t="s">
        <v>124</v>
      </c>
      <c r="L6" s="91" t="s">
        <v>69</v>
      </c>
      <c r="M6" s="91" t="s">
        <v>70</v>
      </c>
      <c r="N6" s="91" t="s">
        <v>124</v>
      </c>
      <c r="O6" s="91" t="s">
        <v>125</v>
      </c>
      <c r="P6" s="91" t="s">
        <v>126</v>
      </c>
      <c r="Q6" s="132"/>
      <c r="R6" s="91" t="s">
        <v>124</v>
      </c>
      <c r="S6" s="91" t="s">
        <v>69</v>
      </c>
      <c r="T6" s="91" t="s">
        <v>70</v>
      </c>
      <c r="U6" s="91" t="s">
        <v>124</v>
      </c>
      <c r="V6" s="91" t="s">
        <v>69</v>
      </c>
      <c r="W6" s="91" t="s">
        <v>70</v>
      </c>
      <c r="X6" s="91" t="s">
        <v>124</v>
      </c>
      <c r="Y6" s="91" t="s">
        <v>125</v>
      </c>
      <c r="Z6" s="91" t="s">
        <v>126</v>
      </c>
      <c r="AA6" s="132"/>
      <c r="AB6" s="91" t="s">
        <v>124</v>
      </c>
      <c r="AC6" s="91" t="s">
        <v>69</v>
      </c>
      <c r="AD6" s="91" t="s">
        <v>70</v>
      </c>
      <c r="AE6" s="91" t="s">
        <v>124</v>
      </c>
      <c r="AF6" s="91" t="s">
        <v>69</v>
      </c>
      <c r="AG6" s="91" t="s">
        <v>70</v>
      </c>
      <c r="AH6" s="91" t="s">
        <v>124</v>
      </c>
      <c r="AI6" s="91" t="s">
        <v>125</v>
      </c>
      <c r="AJ6" s="91" t="s">
        <v>126</v>
      </c>
      <c r="AK6" s="91" t="s">
        <v>124</v>
      </c>
      <c r="AL6" s="91" t="s">
        <v>125</v>
      </c>
      <c r="AM6" s="91" t="s">
        <v>126</v>
      </c>
      <c r="AN6" s="87"/>
    </row>
    <row r="7" spans="1:40" s="88" customFormat="1" ht="22.9" customHeight="1">
      <c r="A7" s="85"/>
      <c r="B7" s="42"/>
      <c r="C7" s="42"/>
      <c r="D7" s="42"/>
      <c r="E7" s="42" t="s">
        <v>67</v>
      </c>
      <c r="F7" s="15"/>
      <c r="G7" s="15">
        <f>H7+K7+N7</f>
        <v>2311.2741999999998</v>
      </c>
      <c r="H7" s="15">
        <f>I7+J7</f>
        <v>1768.9741999999999</v>
      </c>
      <c r="I7" s="15">
        <f>SUM(I8:I34)</f>
        <v>1612.6941999999999</v>
      </c>
      <c r="J7" s="15">
        <f>SUM(J8:J34)</f>
        <v>156.28</v>
      </c>
      <c r="K7" s="15">
        <f>L7+M7</f>
        <v>0</v>
      </c>
      <c r="L7" s="15"/>
      <c r="M7" s="15"/>
      <c r="N7" s="15">
        <f>O7+P7</f>
        <v>542.29999999999995</v>
      </c>
      <c r="O7" s="15"/>
      <c r="P7" s="15">
        <f>SUM(P8:P34)</f>
        <v>542.29999999999995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87"/>
    </row>
    <row r="8" spans="1:40" s="88" customFormat="1" ht="15.75" customHeight="1">
      <c r="A8" s="85"/>
      <c r="B8" s="92" t="s">
        <v>208</v>
      </c>
      <c r="C8" s="92" t="s">
        <v>171</v>
      </c>
      <c r="D8" s="42">
        <v>308001</v>
      </c>
      <c r="E8" s="84" t="s">
        <v>221</v>
      </c>
      <c r="F8" s="15"/>
      <c r="G8" s="15"/>
      <c r="H8" s="15">
        <f>I8+J8</f>
        <v>119.64360000000001</v>
      </c>
      <c r="I8" s="67">
        <v>119.64360000000001</v>
      </c>
      <c r="J8" s="15">
        <v>0</v>
      </c>
      <c r="K8" s="15"/>
      <c r="L8" s="15"/>
      <c r="M8" s="15"/>
      <c r="N8" s="15">
        <f t="shared" ref="N8:N34" si="0">O8+P8</f>
        <v>0</v>
      </c>
      <c r="O8" s="15">
        <v>0</v>
      </c>
      <c r="P8" s="86">
        <v>0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87"/>
    </row>
    <row r="9" spans="1:40" s="88" customFormat="1" ht="22.9" customHeight="1">
      <c r="A9" s="85"/>
      <c r="B9" s="92" t="s">
        <v>208</v>
      </c>
      <c r="C9" s="92" t="s">
        <v>173</v>
      </c>
      <c r="D9" s="42">
        <v>308001</v>
      </c>
      <c r="E9" s="84" t="s">
        <v>222</v>
      </c>
      <c r="F9" s="15"/>
      <c r="G9" s="15"/>
      <c r="H9" s="15">
        <f t="shared" ref="H9:H34" si="1">I9+J9</f>
        <v>64.882800000000003</v>
      </c>
      <c r="I9" s="67">
        <v>64.882800000000003</v>
      </c>
      <c r="J9" s="15">
        <v>0</v>
      </c>
      <c r="K9" s="15"/>
      <c r="L9" s="15"/>
      <c r="M9" s="15"/>
      <c r="N9" s="15">
        <f t="shared" si="0"/>
        <v>0</v>
      </c>
      <c r="O9" s="15">
        <v>0</v>
      </c>
      <c r="P9" s="86">
        <v>0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87"/>
    </row>
    <row r="10" spans="1:40" s="88" customFormat="1" ht="22.9" customHeight="1">
      <c r="A10" s="85"/>
      <c r="B10" s="92" t="s">
        <v>208</v>
      </c>
      <c r="C10" s="92" t="s">
        <v>170</v>
      </c>
      <c r="D10" s="42">
        <v>308001</v>
      </c>
      <c r="E10" s="84" t="s">
        <v>223</v>
      </c>
      <c r="F10" s="15"/>
      <c r="G10" s="15"/>
      <c r="H10" s="15">
        <f t="shared" si="1"/>
        <v>139.465</v>
      </c>
      <c r="I10" s="67">
        <v>139.465</v>
      </c>
      <c r="J10" s="15">
        <v>0</v>
      </c>
      <c r="K10" s="15"/>
      <c r="L10" s="15"/>
      <c r="M10" s="15"/>
      <c r="N10" s="15">
        <f t="shared" si="0"/>
        <v>0</v>
      </c>
      <c r="O10" s="15">
        <v>0</v>
      </c>
      <c r="P10" s="86">
        <v>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87"/>
    </row>
    <row r="11" spans="1:40" s="88" customFormat="1" ht="22.9" customHeight="1">
      <c r="A11" s="85"/>
      <c r="B11" s="92" t="s">
        <v>208</v>
      </c>
      <c r="C11" s="92" t="s">
        <v>186</v>
      </c>
      <c r="D11" s="42">
        <v>308001</v>
      </c>
      <c r="E11" s="84" t="s">
        <v>224</v>
      </c>
      <c r="F11" s="15"/>
      <c r="G11" s="15"/>
      <c r="H11" s="15">
        <f t="shared" si="1"/>
        <v>7.66</v>
      </c>
      <c r="I11" s="67">
        <v>0</v>
      </c>
      <c r="J11" s="15">
        <v>7.66</v>
      </c>
      <c r="K11" s="15"/>
      <c r="L11" s="15"/>
      <c r="M11" s="15"/>
      <c r="N11" s="15">
        <f t="shared" si="0"/>
        <v>0</v>
      </c>
      <c r="O11" s="15">
        <v>0</v>
      </c>
      <c r="P11" s="86">
        <v>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87"/>
    </row>
    <row r="12" spans="1:40" s="88" customFormat="1" ht="22.9" customHeight="1">
      <c r="A12" s="85"/>
      <c r="B12" s="92" t="s">
        <v>208</v>
      </c>
      <c r="C12" s="92" t="s">
        <v>211</v>
      </c>
      <c r="D12" s="42">
        <v>308001</v>
      </c>
      <c r="E12" s="84" t="s">
        <v>225</v>
      </c>
      <c r="F12" s="15"/>
      <c r="G12" s="15"/>
      <c r="H12" s="15">
        <f t="shared" si="1"/>
        <v>61.008000000000003</v>
      </c>
      <c r="I12" s="67">
        <v>61.008000000000003</v>
      </c>
      <c r="J12" s="15">
        <v>0</v>
      </c>
      <c r="K12" s="15"/>
      <c r="L12" s="15"/>
      <c r="M12" s="15"/>
      <c r="N12" s="15">
        <f t="shared" si="0"/>
        <v>0</v>
      </c>
      <c r="O12" s="15">
        <v>0</v>
      </c>
      <c r="P12" s="86">
        <v>0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87"/>
    </row>
    <row r="13" spans="1:40" s="88" customFormat="1" ht="22.9" customHeight="1">
      <c r="A13" s="85"/>
      <c r="B13" s="92" t="s">
        <v>208</v>
      </c>
      <c r="C13" s="92" t="s">
        <v>181</v>
      </c>
      <c r="D13" s="42">
        <v>308001</v>
      </c>
      <c r="E13" s="84" t="s">
        <v>226</v>
      </c>
      <c r="F13" s="15"/>
      <c r="G13" s="15"/>
      <c r="H13" s="15">
        <f t="shared" si="1"/>
        <v>55.157299999999999</v>
      </c>
      <c r="I13" s="67">
        <v>55.157299999999999</v>
      </c>
      <c r="J13" s="15">
        <v>0</v>
      </c>
      <c r="K13" s="15"/>
      <c r="L13" s="15"/>
      <c r="M13" s="15"/>
      <c r="N13" s="15">
        <f t="shared" si="0"/>
        <v>0</v>
      </c>
      <c r="O13" s="15">
        <v>0</v>
      </c>
      <c r="P13" s="86">
        <v>0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87"/>
    </row>
    <row r="14" spans="1:40" s="88" customFormat="1" ht="22.9" customHeight="1">
      <c r="A14" s="85"/>
      <c r="B14" s="92" t="s">
        <v>208</v>
      </c>
      <c r="C14" s="92" t="s">
        <v>212</v>
      </c>
      <c r="D14" s="42">
        <v>308001</v>
      </c>
      <c r="E14" s="84" t="s">
        <v>227</v>
      </c>
      <c r="F14" s="15"/>
      <c r="G14" s="15"/>
      <c r="H14" s="15">
        <f t="shared" si="1"/>
        <v>36.135199999999998</v>
      </c>
      <c r="I14" s="67">
        <v>36.135199999999998</v>
      </c>
      <c r="J14" s="15">
        <v>0</v>
      </c>
      <c r="K14" s="15"/>
      <c r="L14" s="15"/>
      <c r="M14" s="15"/>
      <c r="N14" s="15">
        <f t="shared" si="0"/>
        <v>0</v>
      </c>
      <c r="O14" s="15">
        <v>0</v>
      </c>
      <c r="P14" s="86">
        <v>0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87"/>
    </row>
    <row r="15" spans="1:40" s="88" customFormat="1" ht="22.9" customHeight="1">
      <c r="A15" s="85"/>
      <c r="B15" s="92" t="s">
        <v>208</v>
      </c>
      <c r="C15" s="92" t="s">
        <v>213</v>
      </c>
      <c r="D15" s="42">
        <v>308001</v>
      </c>
      <c r="E15" s="84" t="s">
        <v>228</v>
      </c>
      <c r="F15" s="15"/>
      <c r="G15" s="15"/>
      <c r="H15" s="15">
        <f t="shared" si="1"/>
        <v>29.6449</v>
      </c>
      <c r="I15" s="67">
        <v>29.6449</v>
      </c>
      <c r="J15" s="15">
        <v>0</v>
      </c>
      <c r="K15" s="15"/>
      <c r="L15" s="15"/>
      <c r="M15" s="15"/>
      <c r="N15" s="15">
        <f t="shared" si="0"/>
        <v>0</v>
      </c>
      <c r="O15" s="15">
        <v>0</v>
      </c>
      <c r="P15" s="86">
        <v>0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87"/>
    </row>
    <row r="16" spans="1:40" s="88" customFormat="1" ht="22.9" customHeight="1">
      <c r="A16" s="85"/>
      <c r="B16" s="92" t="s">
        <v>208</v>
      </c>
      <c r="C16" s="92" t="s">
        <v>189</v>
      </c>
      <c r="D16" s="42">
        <v>308001</v>
      </c>
      <c r="E16" s="84" t="s">
        <v>229</v>
      </c>
      <c r="F16" s="15"/>
      <c r="G16" s="15"/>
      <c r="H16" s="15">
        <f t="shared" si="1"/>
        <v>17.72</v>
      </c>
      <c r="I16" s="67">
        <v>17.72</v>
      </c>
      <c r="J16" s="15">
        <v>0</v>
      </c>
      <c r="K16" s="15"/>
      <c r="L16" s="15"/>
      <c r="M16" s="15"/>
      <c r="N16" s="15">
        <f t="shared" si="0"/>
        <v>0</v>
      </c>
      <c r="O16" s="15">
        <v>0</v>
      </c>
      <c r="P16" s="86">
        <v>0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87"/>
    </row>
    <row r="17" spans="1:40" s="88" customFormat="1" ht="22.9" customHeight="1">
      <c r="A17" s="85"/>
      <c r="B17" s="92" t="s">
        <v>208</v>
      </c>
      <c r="C17" s="92" t="s">
        <v>214</v>
      </c>
      <c r="D17" s="42">
        <v>308001</v>
      </c>
      <c r="E17" s="84" t="s">
        <v>230</v>
      </c>
      <c r="F17" s="15"/>
      <c r="G17" s="15"/>
      <c r="H17" s="15">
        <f t="shared" si="1"/>
        <v>3.1421000000000001</v>
      </c>
      <c r="I17" s="67">
        <v>3.1421000000000001</v>
      </c>
      <c r="J17" s="15">
        <v>0</v>
      </c>
      <c r="K17" s="15"/>
      <c r="L17" s="15"/>
      <c r="M17" s="15"/>
      <c r="N17" s="15">
        <f t="shared" si="0"/>
        <v>0</v>
      </c>
      <c r="O17" s="15">
        <v>0</v>
      </c>
      <c r="P17" s="86">
        <v>0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87"/>
    </row>
    <row r="18" spans="1:40" s="88" customFormat="1" ht="22.9" customHeight="1">
      <c r="A18" s="85"/>
      <c r="B18" s="92" t="s">
        <v>208</v>
      </c>
      <c r="C18" s="92" t="s">
        <v>215</v>
      </c>
      <c r="D18" s="42">
        <v>308001</v>
      </c>
      <c r="E18" s="84" t="s">
        <v>232</v>
      </c>
      <c r="F18" s="15"/>
      <c r="G18" s="15"/>
      <c r="H18" s="15">
        <f t="shared" si="1"/>
        <v>130.80260000000001</v>
      </c>
      <c r="I18" s="67">
        <v>130.80260000000001</v>
      </c>
      <c r="J18" s="15">
        <v>0</v>
      </c>
      <c r="K18" s="15"/>
      <c r="L18" s="15"/>
      <c r="M18" s="15"/>
      <c r="N18" s="15">
        <f t="shared" si="0"/>
        <v>0</v>
      </c>
      <c r="O18" s="15">
        <v>0</v>
      </c>
      <c r="P18" s="86">
        <v>0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87"/>
    </row>
    <row r="19" spans="1:40" s="88" customFormat="1" ht="22.9" customHeight="1">
      <c r="A19" s="85"/>
      <c r="B19" s="92" t="s">
        <v>208</v>
      </c>
      <c r="C19" s="92" t="s">
        <v>177</v>
      </c>
      <c r="D19" s="42">
        <v>308001</v>
      </c>
      <c r="E19" s="84" t="s">
        <v>231</v>
      </c>
      <c r="F19" s="15"/>
      <c r="G19" s="15"/>
      <c r="H19" s="15">
        <f t="shared" si="1"/>
        <v>899.38149999999996</v>
      </c>
      <c r="I19" s="67">
        <v>836.14149999999995</v>
      </c>
      <c r="J19" s="15">
        <v>63.24</v>
      </c>
      <c r="K19" s="15"/>
      <c r="L19" s="15"/>
      <c r="M19" s="15"/>
      <c r="N19" s="15">
        <f t="shared" si="0"/>
        <v>0</v>
      </c>
      <c r="O19" s="15">
        <v>0</v>
      </c>
      <c r="P19" s="86">
        <v>0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87"/>
    </row>
    <row r="20" spans="1:40" s="88" customFormat="1" ht="22.9" customHeight="1">
      <c r="A20" s="85"/>
      <c r="B20" s="92" t="s">
        <v>209</v>
      </c>
      <c r="C20" s="92" t="s">
        <v>171</v>
      </c>
      <c r="D20" s="42">
        <v>308001</v>
      </c>
      <c r="E20" s="84" t="s">
        <v>233</v>
      </c>
      <c r="F20" s="15"/>
      <c r="G20" s="15"/>
      <c r="H20" s="15">
        <f t="shared" si="1"/>
        <v>12</v>
      </c>
      <c r="I20" s="67">
        <v>12</v>
      </c>
      <c r="J20" s="15">
        <v>0</v>
      </c>
      <c r="K20" s="15"/>
      <c r="L20" s="15"/>
      <c r="M20" s="15"/>
      <c r="N20" s="15">
        <f t="shared" si="0"/>
        <v>0</v>
      </c>
      <c r="O20" s="15">
        <v>0</v>
      </c>
      <c r="P20" s="86">
        <v>0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87"/>
    </row>
    <row r="21" spans="1:40" s="88" customFormat="1" ht="22.9" customHeight="1">
      <c r="A21" s="85"/>
      <c r="B21" s="92" t="s">
        <v>209</v>
      </c>
      <c r="C21" s="92" t="s">
        <v>179</v>
      </c>
      <c r="D21" s="42">
        <v>308001</v>
      </c>
      <c r="E21" s="84" t="s">
        <v>234</v>
      </c>
      <c r="F21" s="15"/>
      <c r="G21" s="15"/>
      <c r="H21" s="15">
        <f t="shared" si="1"/>
        <v>0.87</v>
      </c>
      <c r="I21" s="67">
        <v>0.87</v>
      </c>
      <c r="J21" s="15">
        <v>0</v>
      </c>
      <c r="K21" s="15"/>
      <c r="L21" s="15"/>
      <c r="M21" s="15"/>
      <c r="N21" s="15">
        <f t="shared" si="0"/>
        <v>0</v>
      </c>
      <c r="O21" s="15">
        <v>0</v>
      </c>
      <c r="P21" s="86">
        <v>0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87"/>
    </row>
    <row r="22" spans="1:40" s="88" customFormat="1" ht="22.9" customHeight="1">
      <c r="A22" s="85"/>
      <c r="B22" s="92" t="s">
        <v>209</v>
      </c>
      <c r="C22" s="92" t="s">
        <v>186</v>
      </c>
      <c r="D22" s="42">
        <v>308001</v>
      </c>
      <c r="E22" s="84" t="s">
        <v>235</v>
      </c>
      <c r="F22" s="15"/>
      <c r="G22" s="15"/>
      <c r="H22" s="15">
        <f t="shared" si="1"/>
        <v>1.45</v>
      </c>
      <c r="I22" s="67">
        <v>1.45</v>
      </c>
      <c r="J22" s="15">
        <v>0</v>
      </c>
      <c r="K22" s="15"/>
      <c r="L22" s="15"/>
      <c r="M22" s="15"/>
      <c r="N22" s="15">
        <f t="shared" si="0"/>
        <v>0</v>
      </c>
      <c r="O22" s="15">
        <v>0</v>
      </c>
      <c r="P22" s="86">
        <v>0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87"/>
    </row>
    <row r="23" spans="1:40" s="88" customFormat="1" ht="22.9" customHeight="1">
      <c r="A23" s="85"/>
      <c r="B23" s="92" t="s">
        <v>209</v>
      </c>
      <c r="C23" s="92" t="s">
        <v>211</v>
      </c>
      <c r="D23" s="42">
        <v>308001</v>
      </c>
      <c r="E23" s="84" t="s">
        <v>236</v>
      </c>
      <c r="F23" s="15"/>
      <c r="G23" s="15"/>
      <c r="H23" s="15">
        <f t="shared" si="1"/>
        <v>7.8944000000000001</v>
      </c>
      <c r="I23" s="67">
        <v>7.8944000000000001</v>
      </c>
      <c r="J23" s="15">
        <v>0</v>
      </c>
      <c r="K23" s="15"/>
      <c r="L23" s="15"/>
      <c r="M23" s="15"/>
      <c r="N23" s="15">
        <f t="shared" si="0"/>
        <v>0</v>
      </c>
      <c r="O23" s="88">
        <v>0</v>
      </c>
      <c r="P23" s="86">
        <v>0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87"/>
    </row>
    <row r="24" spans="1:40" s="88" customFormat="1" ht="22.9" customHeight="1">
      <c r="A24" s="85"/>
      <c r="B24" s="92" t="s">
        <v>209</v>
      </c>
      <c r="C24" s="92" t="s">
        <v>189</v>
      </c>
      <c r="D24" s="42">
        <v>308001</v>
      </c>
      <c r="E24" s="84" t="s">
        <v>237</v>
      </c>
      <c r="F24" s="15"/>
      <c r="G24" s="15"/>
      <c r="H24" s="15">
        <f t="shared" si="1"/>
        <v>12.18</v>
      </c>
      <c r="I24" s="67">
        <v>12.18</v>
      </c>
      <c r="J24" s="15">
        <v>0</v>
      </c>
      <c r="K24" s="15"/>
      <c r="L24" s="15"/>
      <c r="M24" s="15"/>
      <c r="N24" s="15">
        <f t="shared" si="0"/>
        <v>0</v>
      </c>
      <c r="O24" s="15">
        <v>0</v>
      </c>
      <c r="P24" s="86">
        <v>0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87"/>
    </row>
    <row r="25" spans="1:40" s="88" customFormat="1" ht="22.9" customHeight="1">
      <c r="A25" s="85"/>
      <c r="B25" s="92" t="s">
        <v>209</v>
      </c>
      <c r="C25" s="92" t="s">
        <v>216</v>
      </c>
      <c r="D25" s="42">
        <v>308001</v>
      </c>
      <c r="E25" s="84" t="s">
        <v>238</v>
      </c>
      <c r="F25" s="15"/>
      <c r="G25" s="15"/>
      <c r="H25" s="15">
        <f t="shared" si="1"/>
        <v>73.400000000000006</v>
      </c>
      <c r="I25" s="67">
        <v>0</v>
      </c>
      <c r="J25" s="15">
        <v>73.400000000000006</v>
      </c>
      <c r="K25" s="15"/>
      <c r="L25" s="15"/>
      <c r="M25" s="15"/>
      <c r="N25" s="15">
        <f t="shared" si="0"/>
        <v>309.74</v>
      </c>
      <c r="O25" s="94">
        <v>0</v>
      </c>
      <c r="P25" s="15">
        <v>309.74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87"/>
    </row>
    <row r="26" spans="1:40" s="88" customFormat="1" ht="22.9" customHeight="1">
      <c r="A26" s="85"/>
      <c r="B26" s="92" t="s">
        <v>209</v>
      </c>
      <c r="C26" s="92" t="s">
        <v>217</v>
      </c>
      <c r="D26" s="42">
        <v>308001</v>
      </c>
      <c r="E26" s="84" t="s">
        <v>239</v>
      </c>
      <c r="F26" s="15"/>
      <c r="G26" s="15"/>
      <c r="H26" s="15">
        <f t="shared" si="1"/>
        <v>20.016100000000002</v>
      </c>
      <c r="I26" s="67">
        <v>20.016100000000002</v>
      </c>
      <c r="J26" s="15">
        <v>0</v>
      </c>
      <c r="K26" s="15"/>
      <c r="L26" s="15"/>
      <c r="M26" s="15"/>
      <c r="N26" s="15">
        <f t="shared" si="0"/>
        <v>0</v>
      </c>
      <c r="O26" s="15">
        <v>0</v>
      </c>
      <c r="P26" s="86">
        <v>0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87"/>
    </row>
    <row r="27" spans="1:40" s="88" customFormat="1" ht="22.9" customHeight="1">
      <c r="A27" s="85"/>
      <c r="B27" s="92" t="s">
        <v>209</v>
      </c>
      <c r="C27" s="92" t="s">
        <v>218</v>
      </c>
      <c r="D27" s="42">
        <v>308001</v>
      </c>
      <c r="E27" s="84" t="s">
        <v>240</v>
      </c>
      <c r="F27" s="15"/>
      <c r="G27" s="15"/>
      <c r="H27" s="15">
        <f t="shared" si="1"/>
        <v>3.5893000000000002</v>
      </c>
      <c r="I27" s="67">
        <v>3.5893000000000002</v>
      </c>
      <c r="J27" s="15">
        <v>0</v>
      </c>
      <c r="K27" s="15"/>
      <c r="L27" s="15"/>
      <c r="M27" s="15"/>
      <c r="N27" s="15">
        <f t="shared" si="0"/>
        <v>0</v>
      </c>
      <c r="O27" s="15">
        <v>0</v>
      </c>
      <c r="P27" s="86">
        <v>0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87"/>
    </row>
    <row r="28" spans="1:40" s="88" customFormat="1" ht="22.9" customHeight="1">
      <c r="A28" s="85"/>
      <c r="B28" s="92" t="s">
        <v>209</v>
      </c>
      <c r="C28" s="92" t="s">
        <v>219</v>
      </c>
      <c r="D28" s="42">
        <v>308001</v>
      </c>
      <c r="E28" s="84" t="s">
        <v>241</v>
      </c>
      <c r="F28" s="15"/>
      <c r="G28" s="15"/>
      <c r="H28" s="15">
        <f t="shared" si="1"/>
        <v>5.5728999999999997</v>
      </c>
      <c r="I28" s="67">
        <v>5.5728999999999997</v>
      </c>
      <c r="J28" s="15">
        <v>0</v>
      </c>
      <c r="K28" s="15"/>
      <c r="L28" s="15"/>
      <c r="M28" s="15"/>
      <c r="N28" s="15">
        <f t="shared" si="0"/>
        <v>0</v>
      </c>
      <c r="O28" s="15">
        <v>0</v>
      </c>
      <c r="P28" s="86">
        <v>0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87"/>
    </row>
    <row r="29" spans="1:40" s="88" customFormat="1" ht="22.9" customHeight="1">
      <c r="A29" s="85"/>
      <c r="B29" s="92" t="s">
        <v>209</v>
      </c>
      <c r="C29" s="92" t="s">
        <v>220</v>
      </c>
      <c r="D29" s="42">
        <v>308001</v>
      </c>
      <c r="E29" s="84" t="s">
        <v>242</v>
      </c>
      <c r="F29" s="15"/>
      <c r="G29" s="15"/>
      <c r="H29" s="15">
        <f t="shared" si="1"/>
        <v>12.42</v>
      </c>
      <c r="I29" s="67">
        <v>12.42</v>
      </c>
      <c r="J29" s="15">
        <v>0</v>
      </c>
      <c r="K29" s="15"/>
      <c r="L29" s="15"/>
      <c r="M29" s="15"/>
      <c r="N29" s="15">
        <f t="shared" si="0"/>
        <v>1.4</v>
      </c>
      <c r="O29" s="15">
        <v>0</v>
      </c>
      <c r="P29" s="83">
        <v>1.4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87"/>
    </row>
    <row r="30" spans="1:40" s="88" customFormat="1" ht="22.9" customHeight="1">
      <c r="A30" s="85"/>
      <c r="B30" s="92" t="s">
        <v>209</v>
      </c>
      <c r="C30" s="92" t="s">
        <v>177</v>
      </c>
      <c r="D30" s="42">
        <v>308001</v>
      </c>
      <c r="E30" s="84" t="s">
        <v>243</v>
      </c>
      <c r="F30" s="15"/>
      <c r="G30" s="15"/>
      <c r="H30" s="15">
        <f t="shared" si="1"/>
        <v>18.3141</v>
      </c>
      <c r="I30" s="67">
        <v>12.8141</v>
      </c>
      <c r="J30" s="15">
        <v>5.5</v>
      </c>
      <c r="K30" s="15"/>
      <c r="L30" s="15"/>
      <c r="M30" s="15"/>
      <c r="N30" s="15">
        <f t="shared" si="0"/>
        <v>231.16</v>
      </c>
      <c r="O30" s="15">
        <v>0</v>
      </c>
      <c r="P30" s="93">
        <v>231.16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87"/>
    </row>
    <row r="31" spans="1:40" s="88" customFormat="1" ht="22.9" customHeight="1">
      <c r="A31" s="85"/>
      <c r="B31" s="92" t="s">
        <v>210</v>
      </c>
      <c r="C31" s="92" t="s">
        <v>173</v>
      </c>
      <c r="D31" s="42">
        <v>308001</v>
      </c>
      <c r="E31" s="84" t="s">
        <v>244</v>
      </c>
      <c r="F31" s="15"/>
      <c r="G31" s="15"/>
      <c r="H31" s="15">
        <f t="shared" si="1"/>
        <v>0.81179999999999997</v>
      </c>
      <c r="I31" s="67">
        <v>0.81179999999999997</v>
      </c>
      <c r="J31" s="15">
        <v>0</v>
      </c>
      <c r="K31" s="15"/>
      <c r="L31" s="15"/>
      <c r="M31" s="15"/>
      <c r="N31" s="15">
        <f t="shared" si="0"/>
        <v>0</v>
      </c>
      <c r="O31" s="15">
        <v>0</v>
      </c>
      <c r="P31" s="86">
        <v>0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87"/>
    </row>
    <row r="32" spans="1:40" s="88" customFormat="1" ht="22.9" customHeight="1">
      <c r="A32" s="85"/>
      <c r="B32" s="92" t="s">
        <v>210</v>
      </c>
      <c r="C32" s="92" t="s">
        <v>179</v>
      </c>
      <c r="D32" s="42">
        <v>308001</v>
      </c>
      <c r="E32" s="84" t="s">
        <v>245</v>
      </c>
      <c r="F32" s="15"/>
      <c r="G32" s="15"/>
      <c r="H32" s="15">
        <f t="shared" si="1"/>
        <v>21.84</v>
      </c>
      <c r="I32" s="67">
        <v>21.84</v>
      </c>
      <c r="J32" s="15">
        <v>0</v>
      </c>
      <c r="K32" s="15"/>
      <c r="L32" s="15"/>
      <c r="M32" s="15"/>
      <c r="N32" s="15">
        <f t="shared" si="0"/>
        <v>0</v>
      </c>
      <c r="O32" s="15">
        <v>0</v>
      </c>
      <c r="P32" s="86">
        <v>0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87"/>
    </row>
    <row r="33" spans="1:40" s="88" customFormat="1" ht="22.9" customHeight="1">
      <c r="A33" s="85"/>
      <c r="B33" s="92" t="s">
        <v>210</v>
      </c>
      <c r="C33" s="92" t="s">
        <v>211</v>
      </c>
      <c r="D33" s="42">
        <v>308001</v>
      </c>
      <c r="E33" s="84" t="s">
        <v>246</v>
      </c>
      <c r="F33" s="15"/>
      <c r="G33" s="15"/>
      <c r="H33" s="15">
        <f t="shared" si="1"/>
        <v>7.4926000000000004</v>
      </c>
      <c r="I33" s="67">
        <v>7.4926000000000004</v>
      </c>
      <c r="J33" s="15">
        <v>0</v>
      </c>
      <c r="K33" s="15"/>
      <c r="L33" s="15"/>
      <c r="M33" s="15"/>
      <c r="N33" s="15">
        <f t="shared" si="0"/>
        <v>0</v>
      </c>
      <c r="O33" s="15">
        <v>0</v>
      </c>
      <c r="P33" s="86">
        <v>0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87"/>
    </row>
    <row r="34" spans="1:40" s="88" customFormat="1" ht="22.9" customHeight="1">
      <c r="A34" s="85"/>
      <c r="B34" s="92" t="s">
        <v>210</v>
      </c>
      <c r="C34" s="92" t="s">
        <v>177</v>
      </c>
      <c r="D34" s="42">
        <v>308001</v>
      </c>
      <c r="E34" s="84" t="s">
        <v>247</v>
      </c>
      <c r="F34" s="15"/>
      <c r="G34" s="15"/>
      <c r="H34" s="15">
        <f t="shared" si="1"/>
        <v>6.48</v>
      </c>
      <c r="I34" s="67">
        <v>0</v>
      </c>
      <c r="J34" s="15">
        <v>6.48</v>
      </c>
      <c r="K34" s="15"/>
      <c r="L34" s="15"/>
      <c r="M34" s="15"/>
      <c r="N34" s="15">
        <f t="shared" si="0"/>
        <v>0</v>
      </c>
      <c r="O34" s="15">
        <v>0</v>
      </c>
      <c r="P34" s="86">
        <v>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8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pane ySplit="5" topLeftCell="A6" activePane="bottomLeft" state="frozen"/>
      <selection pane="bottomLeft" sqref="A1:XFD1"/>
    </sheetView>
  </sheetViews>
  <sheetFormatPr defaultColWidth="10" defaultRowHeight="13.5"/>
  <cols>
    <col min="1" max="1" width="1.5" style="25" customWidth="1"/>
    <col min="2" max="4" width="6.125" style="25" customWidth="1"/>
    <col min="5" max="5" width="16.875" style="25" customWidth="1"/>
    <col min="6" max="6" width="41" style="25" customWidth="1"/>
    <col min="7" max="9" width="16.375" style="25" customWidth="1"/>
    <col min="10" max="10" width="1.5" style="25" customWidth="1"/>
    <col min="11" max="12" width="9.75" style="25" customWidth="1"/>
    <col min="13" max="16384" width="10" style="25"/>
  </cols>
  <sheetData>
    <row r="1" spans="1:10" ht="22.9" customHeight="1">
      <c r="A1" s="26"/>
      <c r="B1" s="126" t="s">
        <v>127</v>
      </c>
      <c r="C1" s="126"/>
      <c r="D1" s="126"/>
      <c r="E1" s="126"/>
      <c r="F1" s="126"/>
      <c r="G1" s="126"/>
      <c r="H1" s="126"/>
      <c r="I1" s="126"/>
      <c r="J1" s="28" t="s">
        <v>0</v>
      </c>
    </row>
    <row r="2" spans="1:10" ht="19.5" customHeight="1">
      <c r="A2" s="29"/>
      <c r="B2" s="127" t="s">
        <v>207</v>
      </c>
      <c r="C2" s="127"/>
      <c r="D2" s="127"/>
      <c r="E2" s="127"/>
      <c r="F2" s="127"/>
      <c r="G2" s="29"/>
      <c r="I2" s="41" t="s">
        <v>2</v>
      </c>
      <c r="J2" s="32"/>
    </row>
    <row r="3" spans="1:10" ht="24.4" customHeight="1">
      <c r="A3" s="27"/>
      <c r="B3" s="124" t="s">
        <v>5</v>
      </c>
      <c r="C3" s="124"/>
      <c r="D3" s="124"/>
      <c r="E3" s="124"/>
      <c r="F3" s="124"/>
      <c r="G3" s="124" t="s">
        <v>54</v>
      </c>
      <c r="H3" s="128" t="s">
        <v>128</v>
      </c>
      <c r="I3" s="128" t="s">
        <v>119</v>
      </c>
      <c r="J3" s="27"/>
    </row>
    <row r="4" spans="1:10" ht="24.4" customHeight="1">
      <c r="A4" s="27"/>
      <c r="B4" s="124" t="s">
        <v>73</v>
      </c>
      <c r="C4" s="124"/>
      <c r="D4" s="124"/>
      <c r="E4" s="124" t="s">
        <v>65</v>
      </c>
      <c r="F4" s="124" t="s">
        <v>66</v>
      </c>
      <c r="G4" s="124"/>
      <c r="H4" s="128"/>
      <c r="I4" s="128"/>
      <c r="J4" s="27"/>
    </row>
    <row r="5" spans="1:10" ht="24.4" customHeight="1">
      <c r="A5" s="33"/>
      <c r="B5" s="10" t="s">
        <v>74</v>
      </c>
      <c r="C5" s="10" t="s">
        <v>75</v>
      </c>
      <c r="D5" s="10" t="s">
        <v>76</v>
      </c>
      <c r="E5" s="124"/>
      <c r="F5" s="124"/>
      <c r="G5" s="124"/>
      <c r="H5" s="128"/>
      <c r="I5" s="128"/>
      <c r="J5" s="35"/>
    </row>
    <row r="6" spans="1:10" ht="22.9" customHeight="1">
      <c r="A6" s="36"/>
      <c r="B6" s="89"/>
      <c r="C6" s="89"/>
      <c r="D6" s="89"/>
      <c r="E6" s="72"/>
      <c r="F6" s="72" t="s">
        <v>67</v>
      </c>
      <c r="G6" s="13">
        <f>SUM(G7:G21)</f>
        <v>1768.9741999999999</v>
      </c>
      <c r="H6" s="13"/>
      <c r="I6" s="13"/>
      <c r="J6" s="37"/>
    </row>
    <row r="7" spans="1:10" ht="22.9" customHeight="1">
      <c r="A7" s="36"/>
      <c r="B7" s="96" t="s">
        <v>169</v>
      </c>
      <c r="C7" s="96" t="s">
        <v>170</v>
      </c>
      <c r="D7" s="96" t="s">
        <v>171</v>
      </c>
      <c r="E7" s="96">
        <v>308001</v>
      </c>
      <c r="F7" s="97" t="s">
        <v>172</v>
      </c>
      <c r="G7" s="98">
        <v>417.88010000000003</v>
      </c>
      <c r="H7" s="13"/>
      <c r="I7" s="13"/>
      <c r="J7" s="37"/>
    </row>
    <row r="8" spans="1:10" ht="22.9" customHeight="1">
      <c r="A8" s="36"/>
      <c r="B8" s="96" t="s">
        <v>169</v>
      </c>
      <c r="C8" s="96" t="s">
        <v>170</v>
      </c>
      <c r="D8" s="96" t="s">
        <v>173</v>
      </c>
      <c r="E8" s="96">
        <v>308001</v>
      </c>
      <c r="F8" s="97" t="s">
        <v>174</v>
      </c>
      <c r="G8" s="98">
        <v>5.5</v>
      </c>
      <c r="H8" s="13"/>
      <c r="I8" s="13"/>
      <c r="J8" s="37"/>
    </row>
    <row r="9" spans="1:10" ht="22.9" customHeight="1">
      <c r="A9" s="36"/>
      <c r="B9" s="96" t="s">
        <v>169</v>
      </c>
      <c r="C9" s="96" t="s">
        <v>170</v>
      </c>
      <c r="D9" s="96" t="s">
        <v>175</v>
      </c>
      <c r="E9" s="96">
        <v>308001</v>
      </c>
      <c r="F9" s="97" t="s">
        <v>176</v>
      </c>
      <c r="G9" s="98">
        <v>231.9196</v>
      </c>
      <c r="H9" s="13"/>
      <c r="I9" s="13"/>
      <c r="J9" s="37"/>
    </row>
    <row r="10" spans="1:10" ht="22.9" customHeight="1">
      <c r="A10" s="36"/>
      <c r="B10" s="96" t="s">
        <v>169</v>
      </c>
      <c r="C10" s="96" t="s">
        <v>170</v>
      </c>
      <c r="D10" s="96" t="s">
        <v>177</v>
      </c>
      <c r="E10" s="96">
        <v>308001</v>
      </c>
      <c r="F10" s="97" t="s">
        <v>178</v>
      </c>
      <c r="G10" s="98">
        <v>7.66</v>
      </c>
      <c r="H10" s="13"/>
      <c r="I10" s="13"/>
      <c r="J10" s="37"/>
    </row>
    <row r="11" spans="1:10" ht="22.9" customHeight="1">
      <c r="A11" s="36"/>
      <c r="B11" s="96" t="s">
        <v>169</v>
      </c>
      <c r="C11" s="96" t="s">
        <v>179</v>
      </c>
      <c r="D11" s="96" t="s">
        <v>173</v>
      </c>
      <c r="E11" s="96">
        <v>308001</v>
      </c>
      <c r="F11" s="97" t="s">
        <v>174</v>
      </c>
      <c r="G11" s="98">
        <v>0.66959999999999997</v>
      </c>
      <c r="H11" s="13"/>
      <c r="I11" s="13"/>
      <c r="J11" s="37"/>
    </row>
    <row r="12" spans="1:10" ht="22.9" customHeight="1">
      <c r="A12" s="36"/>
      <c r="B12" s="96" t="s">
        <v>180</v>
      </c>
      <c r="C12" s="96" t="s">
        <v>173</v>
      </c>
      <c r="D12" s="96" t="s">
        <v>181</v>
      </c>
      <c r="E12" s="96">
        <v>308001</v>
      </c>
      <c r="F12" s="97" t="s">
        <v>182</v>
      </c>
      <c r="G12" s="98">
        <v>605.37739999999997</v>
      </c>
      <c r="H12" s="13"/>
      <c r="I12" s="13"/>
      <c r="J12" s="37"/>
    </row>
    <row r="13" spans="1:10" ht="22.9" customHeight="1">
      <c r="A13" s="36"/>
      <c r="B13" s="96" t="s">
        <v>180</v>
      </c>
      <c r="C13" s="96" t="s">
        <v>179</v>
      </c>
      <c r="D13" s="96" t="s">
        <v>171</v>
      </c>
      <c r="E13" s="96">
        <v>308001</v>
      </c>
      <c r="F13" s="97" t="s">
        <v>183</v>
      </c>
      <c r="G13" s="98">
        <v>32.099600000000002</v>
      </c>
      <c r="H13" s="13"/>
      <c r="I13" s="13"/>
      <c r="J13" s="37"/>
    </row>
    <row r="14" spans="1:10" ht="22.9" customHeight="1">
      <c r="A14" s="36"/>
      <c r="B14" s="96" t="s">
        <v>180</v>
      </c>
      <c r="C14" s="96" t="s">
        <v>179</v>
      </c>
      <c r="D14" s="96" t="s">
        <v>173</v>
      </c>
      <c r="E14" s="96">
        <v>308001</v>
      </c>
      <c r="F14" s="97" t="s">
        <v>184</v>
      </c>
      <c r="G14" s="98">
        <v>3.3885000000000001</v>
      </c>
      <c r="H14" s="13"/>
      <c r="I14" s="13"/>
      <c r="J14" s="37"/>
    </row>
    <row r="15" spans="1:10" ht="22.9" customHeight="1">
      <c r="A15" s="36"/>
      <c r="B15" s="96" t="s">
        <v>180</v>
      </c>
      <c r="C15" s="96" t="s">
        <v>179</v>
      </c>
      <c r="D15" s="96" t="s">
        <v>179</v>
      </c>
      <c r="E15" s="96">
        <v>308001</v>
      </c>
      <c r="F15" s="97" t="s">
        <v>185</v>
      </c>
      <c r="G15" s="98">
        <v>167.05269999999999</v>
      </c>
      <c r="H15" s="13"/>
      <c r="I15" s="13"/>
      <c r="J15" s="37"/>
    </row>
    <row r="16" spans="1:10" ht="22.9" customHeight="1">
      <c r="A16" s="36"/>
      <c r="B16" s="96" t="s">
        <v>180</v>
      </c>
      <c r="C16" s="96" t="s">
        <v>179</v>
      </c>
      <c r="D16" s="96" t="s">
        <v>186</v>
      </c>
      <c r="E16" s="96">
        <v>308001</v>
      </c>
      <c r="F16" s="97" t="s">
        <v>187</v>
      </c>
      <c r="G16" s="98">
        <v>36.135199999999998</v>
      </c>
      <c r="H16" s="13"/>
      <c r="I16" s="13"/>
      <c r="J16" s="37"/>
    </row>
    <row r="17" spans="1:10" ht="22.9" customHeight="1">
      <c r="A17" s="36"/>
      <c r="B17" s="96" t="s">
        <v>188</v>
      </c>
      <c r="C17" s="96" t="s">
        <v>189</v>
      </c>
      <c r="D17" s="96" t="s">
        <v>171</v>
      </c>
      <c r="E17" s="96">
        <v>308001</v>
      </c>
      <c r="F17" s="97" t="s">
        <v>190</v>
      </c>
      <c r="G17" s="98">
        <v>91.067999999999998</v>
      </c>
      <c r="H17" s="13"/>
      <c r="I17" s="13"/>
      <c r="J17" s="37"/>
    </row>
    <row r="18" spans="1:10" ht="22.9" customHeight="1">
      <c r="A18" s="36"/>
      <c r="B18" s="96" t="s">
        <v>188</v>
      </c>
      <c r="C18" s="96" t="s">
        <v>189</v>
      </c>
      <c r="D18" s="96" t="s">
        <v>173</v>
      </c>
      <c r="E18" s="96">
        <v>308001</v>
      </c>
      <c r="F18" s="97" t="s">
        <v>191</v>
      </c>
      <c r="G18" s="98">
        <v>15.2209</v>
      </c>
      <c r="H18" s="13"/>
      <c r="I18" s="13"/>
      <c r="J18" s="37"/>
    </row>
    <row r="19" spans="1:10" ht="22.9" customHeight="1">
      <c r="A19" s="36"/>
      <c r="B19" s="96" t="s">
        <v>188</v>
      </c>
      <c r="C19" s="96" t="s">
        <v>189</v>
      </c>
      <c r="D19" s="96" t="s">
        <v>170</v>
      </c>
      <c r="E19" s="96">
        <v>308001</v>
      </c>
      <c r="F19" s="97" t="s">
        <v>192</v>
      </c>
      <c r="G19" s="98">
        <v>17.72</v>
      </c>
      <c r="H19" s="13"/>
      <c r="I19" s="13"/>
      <c r="J19" s="37"/>
    </row>
    <row r="20" spans="1:10" ht="22.9" customHeight="1">
      <c r="A20" s="36"/>
      <c r="B20" s="96" t="s">
        <v>193</v>
      </c>
      <c r="C20" s="96" t="s">
        <v>171</v>
      </c>
      <c r="D20" s="96" t="s">
        <v>194</v>
      </c>
      <c r="E20" s="96">
        <v>308001</v>
      </c>
      <c r="F20" s="97" t="s">
        <v>195</v>
      </c>
      <c r="G20" s="98">
        <v>6.48</v>
      </c>
      <c r="H20" s="13"/>
      <c r="I20" s="13"/>
      <c r="J20" s="37"/>
    </row>
    <row r="21" spans="1:10" ht="22.9" customHeight="1">
      <c r="A21" s="36"/>
      <c r="B21" s="96" t="s">
        <v>196</v>
      </c>
      <c r="C21" s="96" t="s">
        <v>173</v>
      </c>
      <c r="D21" s="96" t="s">
        <v>171</v>
      </c>
      <c r="E21" s="96">
        <v>308001</v>
      </c>
      <c r="F21" s="97" t="s">
        <v>197</v>
      </c>
      <c r="G21" s="98">
        <v>130.80260000000001</v>
      </c>
      <c r="H21" s="13"/>
      <c r="I21" s="13"/>
      <c r="J21" s="37"/>
    </row>
  </sheetData>
  <mergeCells count="9">
    <mergeCell ref="B1:I1"/>
    <mergeCell ref="B2:F2"/>
    <mergeCell ref="B3:F3"/>
    <mergeCell ref="B4:D4"/>
    <mergeCell ref="E4:E5"/>
    <mergeCell ref="F4:F5"/>
    <mergeCell ref="G3:G5"/>
    <mergeCell ref="H3:H5"/>
    <mergeCell ref="I3:I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workbookViewId="0">
      <pane ySplit="5" topLeftCell="A6" activePane="bottomLeft" state="frozen"/>
      <selection pane="bottomLeft" sqref="A1:XFD1"/>
    </sheetView>
  </sheetViews>
  <sheetFormatPr defaultColWidth="10" defaultRowHeight="13.5"/>
  <cols>
    <col min="1" max="1" width="1.5" style="25" customWidth="1"/>
    <col min="2" max="3" width="6.125" style="25" customWidth="1"/>
    <col min="4" max="4" width="9.75" style="25" bestFit="1" customWidth="1"/>
    <col min="5" max="5" width="29.625" style="25" bestFit="1" customWidth="1"/>
    <col min="6" max="8" width="17.375" style="25" customWidth="1"/>
    <col min="9" max="9" width="1.875" style="25" customWidth="1"/>
    <col min="10" max="10" width="9.75" style="25" customWidth="1"/>
    <col min="11" max="16384" width="10" style="25"/>
  </cols>
  <sheetData>
    <row r="1" spans="1:9" ht="22.9" customHeight="1">
      <c r="A1" s="26"/>
      <c r="B1" s="126" t="s">
        <v>129</v>
      </c>
      <c r="C1" s="126"/>
      <c r="D1" s="126"/>
      <c r="E1" s="126"/>
      <c r="F1" s="126"/>
      <c r="G1" s="126"/>
      <c r="H1" s="126"/>
      <c r="I1" s="43"/>
    </row>
    <row r="2" spans="1:9" ht="19.5" customHeight="1">
      <c r="A2" s="29"/>
      <c r="B2" s="127" t="s">
        <v>207</v>
      </c>
      <c r="C2" s="127"/>
      <c r="D2" s="127"/>
      <c r="E2" s="127"/>
      <c r="G2" s="29"/>
      <c r="H2" s="41" t="s">
        <v>2</v>
      </c>
      <c r="I2" s="43"/>
    </row>
    <row r="3" spans="1:9" ht="24.4" customHeight="1">
      <c r="A3" s="28"/>
      <c r="B3" s="124" t="s">
        <v>5</v>
      </c>
      <c r="C3" s="124"/>
      <c r="D3" s="124"/>
      <c r="E3" s="124"/>
      <c r="F3" s="124" t="s">
        <v>69</v>
      </c>
      <c r="G3" s="124"/>
      <c r="H3" s="124"/>
      <c r="I3" s="43"/>
    </row>
    <row r="4" spans="1:9" ht="24.4" customHeight="1">
      <c r="A4" s="28"/>
      <c r="B4" s="124" t="s">
        <v>73</v>
      </c>
      <c r="C4" s="124"/>
      <c r="D4" s="124" t="s">
        <v>65</v>
      </c>
      <c r="E4" s="124" t="s">
        <v>66</v>
      </c>
      <c r="F4" s="124" t="s">
        <v>54</v>
      </c>
      <c r="G4" s="124" t="s">
        <v>130</v>
      </c>
      <c r="H4" s="124" t="s">
        <v>131</v>
      </c>
      <c r="I4" s="43"/>
    </row>
    <row r="5" spans="1:9" ht="24.4" customHeight="1">
      <c r="A5" s="27"/>
      <c r="B5" s="10" t="s">
        <v>74</v>
      </c>
      <c r="C5" s="10" t="s">
        <v>75</v>
      </c>
      <c r="D5" s="124"/>
      <c r="E5" s="124"/>
      <c r="F5" s="124"/>
      <c r="G5" s="124"/>
      <c r="H5" s="124"/>
      <c r="I5" s="43"/>
    </row>
    <row r="6" spans="1:9" ht="22.9" customHeight="1">
      <c r="A6" s="28"/>
      <c r="B6" s="10"/>
      <c r="C6" s="10"/>
      <c r="D6" s="10"/>
      <c r="E6" s="10" t="s">
        <v>67</v>
      </c>
      <c r="F6" s="13">
        <f>G6+H6</f>
        <v>1612.6941999999999</v>
      </c>
      <c r="G6" s="13">
        <f>SUM(G7:G32)</f>
        <v>1523.8873999999998</v>
      </c>
      <c r="H6" s="13">
        <f>SUM(H7:H32)</f>
        <v>88.806799999999996</v>
      </c>
      <c r="I6" s="43"/>
    </row>
    <row r="7" spans="1:9" ht="22.9" customHeight="1">
      <c r="A7" s="28"/>
      <c r="B7" s="92" t="s">
        <v>208</v>
      </c>
      <c r="C7" s="92" t="s">
        <v>171</v>
      </c>
      <c r="D7" s="42">
        <v>308001</v>
      </c>
      <c r="E7" s="84" t="s">
        <v>221</v>
      </c>
      <c r="F7" s="13">
        <f>G7+H7</f>
        <v>119.64360000000001</v>
      </c>
      <c r="G7" s="67">
        <v>119.64360000000001</v>
      </c>
      <c r="H7" s="13">
        <v>0</v>
      </c>
      <c r="I7" s="43"/>
    </row>
    <row r="8" spans="1:9" ht="22.9" customHeight="1">
      <c r="A8" s="73"/>
      <c r="B8" s="92" t="s">
        <v>208</v>
      </c>
      <c r="C8" s="92" t="s">
        <v>173</v>
      </c>
      <c r="D8" s="42">
        <v>308001</v>
      </c>
      <c r="E8" s="84" t="s">
        <v>222</v>
      </c>
      <c r="F8" s="13">
        <f t="shared" ref="F8:F32" si="0">G8+H8</f>
        <v>64.882800000000003</v>
      </c>
      <c r="G8" s="67">
        <v>64.882800000000003</v>
      </c>
      <c r="H8" s="13">
        <v>0</v>
      </c>
      <c r="I8" s="43"/>
    </row>
    <row r="9" spans="1:9" ht="22.9" customHeight="1">
      <c r="A9" s="73"/>
      <c r="B9" s="92" t="s">
        <v>208</v>
      </c>
      <c r="C9" s="92" t="s">
        <v>170</v>
      </c>
      <c r="D9" s="42">
        <v>308001</v>
      </c>
      <c r="E9" s="84" t="s">
        <v>223</v>
      </c>
      <c r="F9" s="13">
        <f t="shared" si="0"/>
        <v>139.465</v>
      </c>
      <c r="G9" s="67">
        <v>139.465</v>
      </c>
      <c r="H9" s="13">
        <v>0</v>
      </c>
      <c r="I9" s="43"/>
    </row>
    <row r="10" spans="1:9" ht="22.9" customHeight="1">
      <c r="A10" s="73"/>
      <c r="B10" s="92" t="s">
        <v>208</v>
      </c>
      <c r="C10" s="92" t="s">
        <v>186</v>
      </c>
      <c r="D10" s="42">
        <v>308001</v>
      </c>
      <c r="E10" s="84" t="s">
        <v>224</v>
      </c>
      <c r="F10" s="13">
        <f t="shared" si="0"/>
        <v>0</v>
      </c>
      <c r="G10" s="67">
        <v>0</v>
      </c>
      <c r="H10" s="13">
        <v>0</v>
      </c>
      <c r="I10" s="43"/>
    </row>
    <row r="11" spans="1:9" ht="22.9" customHeight="1">
      <c r="A11" s="73"/>
      <c r="B11" s="92" t="s">
        <v>208</v>
      </c>
      <c r="C11" s="92" t="s">
        <v>211</v>
      </c>
      <c r="D11" s="42">
        <v>308001</v>
      </c>
      <c r="E11" s="84" t="s">
        <v>225</v>
      </c>
      <c r="F11" s="13">
        <f t="shared" si="0"/>
        <v>61.008000000000003</v>
      </c>
      <c r="G11" s="67">
        <v>61.008000000000003</v>
      </c>
      <c r="H11" s="13">
        <v>0</v>
      </c>
      <c r="I11" s="43"/>
    </row>
    <row r="12" spans="1:9" ht="22.9" customHeight="1">
      <c r="A12" s="73"/>
      <c r="B12" s="92" t="s">
        <v>208</v>
      </c>
      <c r="C12" s="92" t="s">
        <v>181</v>
      </c>
      <c r="D12" s="42">
        <v>308001</v>
      </c>
      <c r="E12" s="84" t="s">
        <v>226</v>
      </c>
      <c r="F12" s="13">
        <f t="shared" si="0"/>
        <v>55.157299999999999</v>
      </c>
      <c r="G12" s="67">
        <v>55.157299999999999</v>
      </c>
      <c r="H12" s="13">
        <v>0</v>
      </c>
      <c r="I12" s="43"/>
    </row>
    <row r="13" spans="1:9" ht="22.9" customHeight="1">
      <c r="A13" s="73"/>
      <c r="B13" s="92" t="s">
        <v>208</v>
      </c>
      <c r="C13" s="92" t="s">
        <v>212</v>
      </c>
      <c r="D13" s="42">
        <v>308001</v>
      </c>
      <c r="E13" s="84" t="s">
        <v>227</v>
      </c>
      <c r="F13" s="13">
        <f t="shared" si="0"/>
        <v>36.135199999999998</v>
      </c>
      <c r="G13" s="67">
        <v>36.135199999999998</v>
      </c>
      <c r="H13" s="13">
        <v>0</v>
      </c>
      <c r="I13" s="43"/>
    </row>
    <row r="14" spans="1:9" ht="22.9" customHeight="1">
      <c r="A14" s="73"/>
      <c r="B14" s="92" t="s">
        <v>208</v>
      </c>
      <c r="C14" s="92" t="s">
        <v>213</v>
      </c>
      <c r="D14" s="42">
        <v>308001</v>
      </c>
      <c r="E14" s="84" t="s">
        <v>228</v>
      </c>
      <c r="F14" s="13">
        <f t="shared" si="0"/>
        <v>29.6449</v>
      </c>
      <c r="G14" s="67">
        <v>29.6449</v>
      </c>
      <c r="H14" s="13">
        <v>0</v>
      </c>
      <c r="I14" s="43"/>
    </row>
    <row r="15" spans="1:9" ht="22.9" customHeight="1">
      <c r="A15" s="73"/>
      <c r="B15" s="92" t="s">
        <v>208</v>
      </c>
      <c r="C15" s="92" t="s">
        <v>189</v>
      </c>
      <c r="D15" s="42">
        <v>308001</v>
      </c>
      <c r="E15" s="84" t="s">
        <v>229</v>
      </c>
      <c r="F15" s="13">
        <f t="shared" si="0"/>
        <v>17.72</v>
      </c>
      <c r="G15" s="67">
        <v>17.72</v>
      </c>
      <c r="H15" s="13">
        <v>0</v>
      </c>
      <c r="I15" s="43"/>
    </row>
    <row r="16" spans="1:9" ht="22.9" customHeight="1">
      <c r="A16" s="73"/>
      <c r="B16" s="92" t="s">
        <v>208</v>
      </c>
      <c r="C16" s="92" t="s">
        <v>214</v>
      </c>
      <c r="D16" s="42">
        <v>308001</v>
      </c>
      <c r="E16" s="84" t="s">
        <v>230</v>
      </c>
      <c r="F16" s="13">
        <f t="shared" si="0"/>
        <v>3.1421000000000001</v>
      </c>
      <c r="G16" s="67">
        <v>3.1421000000000001</v>
      </c>
      <c r="H16" s="13">
        <v>0</v>
      </c>
      <c r="I16" s="43"/>
    </row>
    <row r="17" spans="1:9" ht="22.9" customHeight="1">
      <c r="A17" s="73"/>
      <c r="B17" s="92" t="s">
        <v>208</v>
      </c>
      <c r="C17" s="92" t="s">
        <v>215</v>
      </c>
      <c r="D17" s="42">
        <v>308001</v>
      </c>
      <c r="E17" s="84" t="s">
        <v>232</v>
      </c>
      <c r="F17" s="13">
        <f t="shared" si="0"/>
        <v>130.80260000000001</v>
      </c>
      <c r="G17" s="67">
        <v>130.80260000000001</v>
      </c>
      <c r="H17" s="13">
        <v>0</v>
      </c>
      <c r="I17" s="43"/>
    </row>
    <row r="18" spans="1:9" ht="22.9" customHeight="1">
      <c r="A18" s="73"/>
      <c r="B18" s="92" t="s">
        <v>208</v>
      </c>
      <c r="C18" s="92" t="s">
        <v>177</v>
      </c>
      <c r="D18" s="42">
        <v>308001</v>
      </c>
      <c r="E18" s="84" t="s">
        <v>231</v>
      </c>
      <c r="F18" s="13">
        <f t="shared" si="0"/>
        <v>836.14149999999995</v>
      </c>
      <c r="G18" s="67">
        <v>836.14149999999995</v>
      </c>
      <c r="H18" s="67">
        <v>0</v>
      </c>
      <c r="I18" s="43"/>
    </row>
    <row r="19" spans="1:9" ht="22.9" customHeight="1">
      <c r="A19" s="73"/>
      <c r="B19" s="92" t="s">
        <v>209</v>
      </c>
      <c r="C19" s="92" t="s">
        <v>171</v>
      </c>
      <c r="D19" s="42">
        <v>308001</v>
      </c>
      <c r="E19" s="84" t="s">
        <v>233</v>
      </c>
      <c r="F19" s="13">
        <f t="shared" si="0"/>
        <v>12</v>
      </c>
      <c r="G19" s="67">
        <v>0</v>
      </c>
      <c r="H19" s="67">
        <v>12</v>
      </c>
      <c r="I19" s="43"/>
    </row>
    <row r="20" spans="1:9" ht="22.9" customHeight="1">
      <c r="A20" s="73"/>
      <c r="B20" s="92" t="s">
        <v>209</v>
      </c>
      <c r="C20" s="92" t="s">
        <v>179</v>
      </c>
      <c r="D20" s="42">
        <v>308001</v>
      </c>
      <c r="E20" s="84" t="s">
        <v>234</v>
      </c>
      <c r="F20" s="13">
        <f t="shared" si="0"/>
        <v>0.87</v>
      </c>
      <c r="G20" s="67">
        <v>0</v>
      </c>
      <c r="H20" s="67">
        <v>0.87</v>
      </c>
      <c r="I20" s="43"/>
    </row>
    <row r="21" spans="1:9" ht="22.9" customHeight="1">
      <c r="A21" s="73"/>
      <c r="B21" s="92" t="s">
        <v>209</v>
      </c>
      <c r="C21" s="92" t="s">
        <v>186</v>
      </c>
      <c r="D21" s="42">
        <v>308001</v>
      </c>
      <c r="E21" s="84" t="s">
        <v>235</v>
      </c>
      <c r="F21" s="13">
        <f t="shared" si="0"/>
        <v>1.45</v>
      </c>
      <c r="G21" s="67">
        <v>0</v>
      </c>
      <c r="H21" s="67">
        <v>1.45</v>
      </c>
      <c r="I21" s="43"/>
    </row>
    <row r="22" spans="1:9" ht="22.9" customHeight="1">
      <c r="A22" s="73"/>
      <c r="B22" s="92" t="s">
        <v>209</v>
      </c>
      <c r="C22" s="92" t="s">
        <v>211</v>
      </c>
      <c r="D22" s="42">
        <v>308001</v>
      </c>
      <c r="E22" s="84" t="s">
        <v>236</v>
      </c>
      <c r="F22" s="13">
        <f t="shared" si="0"/>
        <v>7.8944000000000001</v>
      </c>
      <c r="G22" s="67">
        <v>0</v>
      </c>
      <c r="H22" s="67">
        <v>7.8944000000000001</v>
      </c>
      <c r="I22" s="43"/>
    </row>
    <row r="23" spans="1:9" ht="22.9" customHeight="1">
      <c r="A23" s="73"/>
      <c r="B23" s="92" t="s">
        <v>209</v>
      </c>
      <c r="C23" s="92" t="s">
        <v>189</v>
      </c>
      <c r="D23" s="42">
        <v>308001</v>
      </c>
      <c r="E23" s="84" t="s">
        <v>237</v>
      </c>
      <c r="F23" s="13">
        <f t="shared" si="0"/>
        <v>12.18</v>
      </c>
      <c r="G23" s="67">
        <v>0</v>
      </c>
      <c r="H23" s="67">
        <v>12.18</v>
      </c>
      <c r="I23" s="43"/>
    </row>
    <row r="24" spans="1:9" ht="22.9" customHeight="1">
      <c r="A24" s="73"/>
      <c r="B24" s="92" t="s">
        <v>209</v>
      </c>
      <c r="C24" s="92" t="s">
        <v>216</v>
      </c>
      <c r="D24" s="42">
        <v>308001</v>
      </c>
      <c r="E24" s="84" t="s">
        <v>238</v>
      </c>
      <c r="F24" s="13">
        <f t="shared" si="0"/>
        <v>0</v>
      </c>
      <c r="G24" s="67">
        <v>0</v>
      </c>
      <c r="H24" s="67">
        <v>0</v>
      </c>
      <c r="I24" s="43"/>
    </row>
    <row r="25" spans="1:9" ht="22.9" customHeight="1">
      <c r="A25" s="73"/>
      <c r="B25" s="92" t="s">
        <v>209</v>
      </c>
      <c r="C25" s="92" t="s">
        <v>217</v>
      </c>
      <c r="D25" s="42">
        <v>308001</v>
      </c>
      <c r="E25" s="84" t="s">
        <v>239</v>
      </c>
      <c r="F25" s="13">
        <f t="shared" si="0"/>
        <v>20.016100000000002</v>
      </c>
      <c r="G25" s="67">
        <v>0</v>
      </c>
      <c r="H25" s="67">
        <v>20.016100000000002</v>
      </c>
      <c r="I25" s="43"/>
    </row>
    <row r="26" spans="1:9" ht="22.9" customHeight="1">
      <c r="A26" s="73"/>
      <c r="B26" s="92" t="s">
        <v>209</v>
      </c>
      <c r="C26" s="92" t="s">
        <v>218</v>
      </c>
      <c r="D26" s="42">
        <v>308001</v>
      </c>
      <c r="E26" s="84" t="s">
        <v>240</v>
      </c>
      <c r="F26" s="13">
        <f t="shared" si="0"/>
        <v>3.5893000000000002</v>
      </c>
      <c r="G26" s="67">
        <v>0</v>
      </c>
      <c r="H26" s="67">
        <v>3.5893000000000002</v>
      </c>
      <c r="I26" s="43"/>
    </row>
    <row r="27" spans="1:9" ht="22.9" customHeight="1">
      <c r="A27" s="73"/>
      <c r="B27" s="92" t="s">
        <v>209</v>
      </c>
      <c r="C27" s="92" t="s">
        <v>219</v>
      </c>
      <c r="D27" s="42">
        <v>308001</v>
      </c>
      <c r="E27" s="84" t="s">
        <v>241</v>
      </c>
      <c r="F27" s="13">
        <f t="shared" si="0"/>
        <v>5.5728999999999997</v>
      </c>
      <c r="G27" s="67">
        <v>0</v>
      </c>
      <c r="H27" s="67">
        <v>5.5728999999999997</v>
      </c>
      <c r="I27" s="43"/>
    </row>
    <row r="28" spans="1:9" ht="22.9" customHeight="1">
      <c r="A28" s="73"/>
      <c r="B28" s="92" t="s">
        <v>209</v>
      </c>
      <c r="C28" s="92" t="s">
        <v>220</v>
      </c>
      <c r="D28" s="42">
        <v>308001</v>
      </c>
      <c r="E28" s="84" t="s">
        <v>242</v>
      </c>
      <c r="F28" s="13">
        <f t="shared" si="0"/>
        <v>12.42</v>
      </c>
      <c r="G28" s="67">
        <v>0</v>
      </c>
      <c r="H28" s="67">
        <v>12.42</v>
      </c>
      <c r="I28" s="43"/>
    </row>
    <row r="29" spans="1:9" ht="22.9" customHeight="1">
      <c r="A29" s="73"/>
      <c r="B29" s="92" t="s">
        <v>209</v>
      </c>
      <c r="C29" s="92" t="s">
        <v>177</v>
      </c>
      <c r="D29" s="42">
        <v>308001</v>
      </c>
      <c r="E29" s="84" t="s">
        <v>243</v>
      </c>
      <c r="F29" s="13">
        <f t="shared" si="0"/>
        <v>12.8141</v>
      </c>
      <c r="G29" s="67">
        <v>0</v>
      </c>
      <c r="H29" s="67">
        <v>12.8141</v>
      </c>
      <c r="I29" s="43"/>
    </row>
    <row r="30" spans="1:9" ht="22.9" customHeight="1">
      <c r="A30" s="73"/>
      <c r="B30" s="92" t="s">
        <v>210</v>
      </c>
      <c r="C30" s="92" t="s">
        <v>179</v>
      </c>
      <c r="D30" s="42">
        <v>308001</v>
      </c>
      <c r="E30" s="84" t="s">
        <v>245</v>
      </c>
      <c r="F30" s="13">
        <f t="shared" si="0"/>
        <v>0.81179999999999997</v>
      </c>
      <c r="G30" s="67">
        <v>0.81179999999999997</v>
      </c>
      <c r="H30" s="67">
        <v>0</v>
      </c>
      <c r="I30" s="43"/>
    </row>
    <row r="31" spans="1:9" ht="22.9" customHeight="1">
      <c r="A31" s="73"/>
      <c r="B31" s="92" t="s">
        <v>210</v>
      </c>
      <c r="C31" s="92" t="s">
        <v>211</v>
      </c>
      <c r="D31" s="42">
        <v>308001</v>
      </c>
      <c r="E31" s="84" t="s">
        <v>246</v>
      </c>
      <c r="F31" s="13">
        <f t="shared" si="0"/>
        <v>21.84</v>
      </c>
      <c r="G31" s="67">
        <v>21.84</v>
      </c>
      <c r="H31" s="67">
        <v>0</v>
      </c>
      <c r="I31" s="43"/>
    </row>
    <row r="32" spans="1:9" ht="22.9" customHeight="1">
      <c r="A32" s="73"/>
      <c r="B32" s="92" t="s">
        <v>210</v>
      </c>
      <c r="C32" s="92" t="s">
        <v>177</v>
      </c>
      <c r="D32" s="42">
        <v>308001</v>
      </c>
      <c r="E32" s="84" t="s">
        <v>247</v>
      </c>
      <c r="F32" s="13">
        <f t="shared" si="0"/>
        <v>7.4926000000000004</v>
      </c>
      <c r="G32" s="67">
        <v>7.4926000000000004</v>
      </c>
      <c r="H32" s="67">
        <v>0</v>
      </c>
      <c r="I32" s="43"/>
    </row>
  </sheetData>
  <mergeCells count="10">
    <mergeCell ref="B1:H1"/>
    <mergeCell ref="B2:E2"/>
    <mergeCell ref="B3:E3"/>
    <mergeCell ref="F3:H3"/>
    <mergeCell ref="B4:C4"/>
    <mergeCell ref="D4:D5"/>
    <mergeCell ref="E4:E5"/>
    <mergeCell ref="F4:F5"/>
    <mergeCell ref="G4:G5"/>
    <mergeCell ref="H4:H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workbookViewId="0">
      <pane ySplit="4" topLeftCell="A5" activePane="bottomLeft" state="frozen"/>
      <selection pane="bottomLeft" sqref="A1:XFD1"/>
    </sheetView>
  </sheetViews>
  <sheetFormatPr defaultColWidth="10" defaultRowHeight="13.5"/>
  <cols>
    <col min="1" max="1" width="1.5" style="25" customWidth="1"/>
    <col min="2" max="4" width="6.625" style="25" customWidth="1"/>
    <col min="5" max="5" width="9.75" style="25" bestFit="1" customWidth="1"/>
    <col min="6" max="6" width="40.125" style="25" bestFit="1" customWidth="1"/>
    <col min="7" max="7" width="26.625" style="25" customWidth="1"/>
    <col min="8" max="8" width="1.5" style="25" customWidth="1"/>
    <col min="9" max="10" width="9.75" style="25" customWidth="1"/>
    <col min="11" max="16384" width="10" style="25"/>
  </cols>
  <sheetData>
    <row r="1" spans="1:8" ht="22.9" customHeight="1">
      <c r="A1" s="26"/>
      <c r="B1" s="126" t="s">
        <v>132</v>
      </c>
      <c r="C1" s="126"/>
      <c r="D1" s="126"/>
      <c r="E1" s="126"/>
      <c r="F1" s="126"/>
      <c r="G1" s="126"/>
      <c r="H1" s="28" t="s">
        <v>0</v>
      </c>
    </row>
    <row r="2" spans="1:8" ht="19.5" customHeight="1">
      <c r="A2" s="29"/>
      <c r="B2" s="127" t="s">
        <v>207</v>
      </c>
      <c r="C2" s="127"/>
      <c r="D2" s="127"/>
      <c r="E2" s="127"/>
      <c r="F2" s="127"/>
      <c r="G2" s="31" t="s">
        <v>2</v>
      </c>
      <c r="H2" s="32"/>
    </row>
    <row r="3" spans="1:8" ht="24.4" customHeight="1">
      <c r="A3" s="33"/>
      <c r="B3" s="124" t="s">
        <v>73</v>
      </c>
      <c r="C3" s="124"/>
      <c r="D3" s="124"/>
      <c r="E3" s="124" t="s">
        <v>65</v>
      </c>
      <c r="F3" s="124" t="s">
        <v>66</v>
      </c>
      <c r="G3" s="124" t="s">
        <v>133</v>
      </c>
      <c r="H3" s="34"/>
    </row>
    <row r="4" spans="1:8" ht="24.4" customHeight="1">
      <c r="A4" s="33"/>
      <c r="B4" s="10" t="s">
        <v>74</v>
      </c>
      <c r="C4" s="10" t="s">
        <v>75</v>
      </c>
      <c r="D4" s="10" t="s">
        <v>76</v>
      </c>
      <c r="E4" s="124"/>
      <c r="F4" s="124"/>
      <c r="G4" s="124"/>
      <c r="H4" s="35"/>
    </row>
    <row r="5" spans="1:8" ht="22.9" customHeight="1">
      <c r="A5" s="36"/>
      <c r="B5" s="10"/>
      <c r="C5" s="10"/>
      <c r="D5" s="10"/>
      <c r="E5" s="10"/>
      <c r="F5" s="10" t="s">
        <v>67</v>
      </c>
      <c r="G5" s="13">
        <f>G6+G7+G8+G9</f>
        <v>156.27999999999997</v>
      </c>
      <c r="H5" s="37"/>
    </row>
    <row r="6" spans="1:8" ht="22.9" customHeight="1">
      <c r="A6" s="36"/>
      <c r="B6" s="96" t="s">
        <v>169</v>
      </c>
      <c r="C6" s="96" t="s">
        <v>170</v>
      </c>
      <c r="D6" s="96" t="s">
        <v>173</v>
      </c>
      <c r="E6" s="96">
        <v>308001</v>
      </c>
      <c r="F6" s="97" t="s">
        <v>174</v>
      </c>
      <c r="G6" s="98">
        <v>5.5</v>
      </c>
    </row>
    <row r="7" spans="1:8" ht="22.9" customHeight="1">
      <c r="A7" s="36"/>
      <c r="B7" s="96" t="s">
        <v>169</v>
      </c>
      <c r="C7" s="96" t="s">
        <v>170</v>
      </c>
      <c r="D7" s="96" t="s">
        <v>177</v>
      </c>
      <c r="E7" s="96">
        <v>308001</v>
      </c>
      <c r="F7" s="97" t="s">
        <v>178</v>
      </c>
      <c r="G7" s="98">
        <v>7.66</v>
      </c>
    </row>
    <row r="8" spans="1:8" ht="22.9" customHeight="1">
      <c r="A8" s="36"/>
      <c r="B8" s="96" t="s">
        <v>180</v>
      </c>
      <c r="C8" s="96" t="s">
        <v>173</v>
      </c>
      <c r="D8" s="96" t="s">
        <v>181</v>
      </c>
      <c r="E8" s="96">
        <v>308001</v>
      </c>
      <c r="F8" s="97" t="s">
        <v>182</v>
      </c>
      <c r="G8" s="98">
        <v>136.63999999999999</v>
      </c>
    </row>
    <row r="9" spans="1:8" ht="22.9" customHeight="1">
      <c r="A9" s="36"/>
      <c r="B9" s="96" t="s">
        <v>193</v>
      </c>
      <c r="C9" s="96" t="s">
        <v>171</v>
      </c>
      <c r="D9" s="96" t="s">
        <v>194</v>
      </c>
      <c r="E9" s="96">
        <v>308001</v>
      </c>
      <c r="F9" s="97" t="s">
        <v>195</v>
      </c>
      <c r="G9" s="98">
        <v>6.48</v>
      </c>
    </row>
    <row r="10" spans="1:8" ht="9.75" customHeight="1">
      <c r="A10" s="38"/>
      <c r="B10" s="39"/>
      <c r="C10" s="38"/>
      <c r="D10" s="38"/>
      <c r="E10" s="40"/>
    </row>
  </sheetData>
  <mergeCells count="6">
    <mergeCell ref="B1:G1"/>
    <mergeCell ref="B2:F2"/>
    <mergeCell ref="B3:D3"/>
    <mergeCell ref="E3:E4"/>
    <mergeCell ref="F3:F4"/>
    <mergeCell ref="G3:G4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张丹01</cp:lastModifiedBy>
  <cp:lastPrinted>2024-05-08T01:39:59Z</cp:lastPrinted>
  <dcterms:created xsi:type="dcterms:W3CDTF">2022-03-04T19:28:00Z</dcterms:created>
  <dcterms:modified xsi:type="dcterms:W3CDTF">2024-05-09T08:32:19Z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