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5415" yWindow="65415" windowWidth="24240" windowHeight="13740"/>
  </bookViews>
  <sheets>
    <sheet name="家庭档案" sheetId="1" r:id="rId1"/>
  </sheets>
  <calcPr calcId="144525"/>
</workbook>
</file>

<file path=xl/calcChain.xml><?xml version="1.0" encoding="utf-8"?>
<calcChain xmlns="http://schemas.openxmlformats.org/spreadsheetml/2006/main">
  <c r="A61" i="1" l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<sst xmlns="http://schemas.openxmlformats.org/spreadsheetml/2006/main" count="187" uniqueCount="75">
  <si>
    <t>序号</t>
  </si>
  <si>
    <t>镇名称</t>
  </si>
  <si>
    <t>村名称</t>
  </si>
  <si>
    <t>户主姓名</t>
  </si>
  <si>
    <t>家庭人口数</t>
  </si>
  <si>
    <t>发放金额</t>
  </si>
  <si>
    <t>贺文军</t>
  </si>
  <si>
    <t>银江镇</t>
  </si>
  <si>
    <t>双龙滩村</t>
  </si>
  <si>
    <t>石胜碧</t>
  </si>
  <si>
    <t>贺明友</t>
  </si>
  <si>
    <t>唐真林</t>
  </si>
  <si>
    <t>贺明高</t>
  </si>
  <si>
    <t>贺德珍</t>
  </si>
  <si>
    <t>李成玉</t>
  </si>
  <si>
    <t>唐建平</t>
  </si>
  <si>
    <t>黄绍仁</t>
  </si>
  <si>
    <t>陈庭万</t>
  </si>
  <si>
    <t>张朝兴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</si>
  <si>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</si>
  <si>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</si>
  <si>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</si>
  <si>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</si>
  <si>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</si>
  <si>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</si>
  <si>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</si>
  <si>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杨岳军</t>
  </si>
  <si>
    <t>柴元彬</t>
  </si>
  <si>
    <t>倪志平</t>
  </si>
  <si>
    <t>杨作群</t>
  </si>
  <si>
    <t>柴家学</t>
  </si>
  <si>
    <t>攀枝花村</t>
  </si>
  <si>
    <t>王太容</t>
  </si>
  <si>
    <t>刘富成</t>
  </si>
  <si>
    <t>刘辉</t>
  </si>
  <si>
    <t>钟礼柱</t>
  </si>
  <si>
    <t>杨涛</t>
  </si>
  <si>
    <t>袁毅</t>
  </si>
  <si>
    <t>钟礼容</t>
  </si>
  <si>
    <t>沙坝村</t>
  </si>
  <si>
    <t>柴加珍</t>
  </si>
  <si>
    <t>张德碧</t>
  </si>
  <si>
    <t>陈远荣</t>
  </si>
  <si>
    <t>阿署达村</t>
  </si>
  <si>
    <t>秦建玲</t>
  </si>
  <si>
    <t>唐锡华</t>
  </si>
  <si>
    <t>周华康</t>
  </si>
  <si>
    <t>夜世成</t>
  </si>
  <si>
    <t>杨宗会</t>
  </si>
  <si>
    <t>夜世丽</t>
  </si>
  <si>
    <t>韩登会</t>
  </si>
  <si>
    <t>华山村</t>
  </si>
  <si>
    <t>李金芳</t>
  </si>
  <si>
    <t>张全菊</t>
  </si>
  <si>
    <t>邹欣宸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</si>
  <si>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</si>
  <si>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</si>
  <si>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</si>
  <si>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</si>
  <si>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</si>
  <si>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</si>
  <si>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</si>
  <si>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</si>
  <si>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</si>
  <si>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</si>
  <si>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</si>
  <si>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</si>
  <si>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王长生</t>
  </si>
  <si>
    <t>宋华娟</t>
  </si>
  <si>
    <t>刘朝容</t>
  </si>
  <si>
    <t>倪东平</t>
  </si>
  <si>
    <t>汪碧文</t>
  </si>
  <si>
    <t>宋华品</t>
  </si>
  <si>
    <t>王安金</t>
  </si>
  <si>
    <t>2023年10月农村低保公示信息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</si>
</sst>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4" x14ac:knownFonts="1">
    <font>
      <sz val="11"/>
      <color rgb="FF00000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4"/>
      <name val="宋体"/>
      <family val="3"/>
      <charset val="134"/>
      <scheme val="minor"/>
    </font>
    <font>
      <b/>
      <sz val="15"/>
      <color indexed="54"/>
      <name val="宋体"/>
      <family val="3"/>
      <charset val="134"/>
      <scheme val="minor"/>
    </font>
    <font>
      <b/>
      <sz val="13"/>
      <color indexed="54"/>
      <name val="宋体"/>
      <family val="3"/>
      <charset val="134"/>
      <scheme val="minor"/>
    </font>
    <font>
      <b/>
      <sz val="11"/>
      <color indexed="54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52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52"/>
      <name val="宋体"/>
      <family val="3"/>
      <charset val="134"/>
      <scheme val="minor"/>
    </font>
    <font>
      <sz val="11"/>
      <color indexed="6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2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22" fillId="5" borderId="0" applyNumberFormat="0" applyBorder="0" applyProtection="0"/>
    <xf numFmtId="0" fontId="22" fillId="6" borderId="0" applyNumberFormat="0" applyBorder="0" applyProtection="0"/>
    <xf numFmtId="0" fontId="22" fillId="7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2" borderId="0" applyNumberFormat="0" applyBorder="0" applyProtection="0"/>
    <xf numFmtId="0" fontId="5" fillId="16" borderId="0" applyNumberFormat="0" applyBorder="0" applyProtection="0"/>
    <xf numFmtId="0" fontId="5" fillId="3" borderId="0" applyNumberFormat="0" applyBorder="0" applyProtection="0"/>
    <xf numFmtId="0" fontId="5" fillId="17" borderId="0" applyNumberFormat="0" applyBorder="0" applyProtection="0"/>
    <xf numFmtId="0" fontId="5" fillId="18" borderId="0" applyNumberFormat="0" applyBorder="0" applyProtection="0"/>
    <xf numFmtId="0" fontId="5" fillId="19" borderId="0" applyNumberFormat="0" applyBorder="0" applyProtection="0"/>
    <xf numFmtId="0" fontId="5" fillId="20" borderId="0" applyNumberFormat="0" applyBorder="0" applyProtection="0"/>
    <xf numFmtId="0" fontId="6" fillId="21" borderId="0" applyNumberFormat="0" applyBorder="0" applyProtection="0"/>
    <xf numFmtId="0" fontId="6" fillId="3" borderId="0" applyNumberFormat="0" applyBorder="0" applyProtection="0"/>
    <xf numFmtId="0" fontId="6" fillId="22" borderId="0" applyNumberFormat="0" applyBorder="0" applyProtection="0"/>
    <xf numFmtId="0" fontId="6" fillId="23" borderId="0" applyNumberFormat="0" applyBorder="0" applyProtection="0"/>
    <xf numFmtId="0" fontId="6" fillId="19" borderId="0" applyNumberFormat="0" applyBorder="0" applyProtection="0"/>
    <xf numFmtId="0" fontId="6" fillId="20" borderId="0" applyNumberFormat="0" applyBorder="0" applyProtection="0"/>
    <xf numFmtId="9" fontId="2" fillId="0" borderId="0" applyFon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24" borderId="0" applyNumberFormat="0" applyBorder="0" applyProtection="0"/>
    <xf numFmtId="0" fontId="12" fillId="7" borderId="0" applyNumberFormat="0" applyBorder="0" applyProtection="0"/>
    <xf numFmtId="0" fontId="13" fillId="0" borderId="0" applyNumberFormat="0" applyFill="0" applyProtection="0"/>
    <xf numFmtId="177" fontId="22" fillId="0" borderId="0" applyFont="0" applyFill="0" applyBorder="0" applyProtection="0"/>
    <xf numFmtId="176" fontId="22" fillId="0" borderId="0" applyFont="0" applyFill="0" applyBorder="0" applyProtection="0"/>
    <xf numFmtId="0" fontId="14" fillId="3" borderId="0" applyNumberFormat="0" applyProtection="0"/>
    <xf numFmtId="0" fontId="15" fillId="25" borderId="0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Protection="0"/>
    <xf numFmtId="43" fontId="22" fillId="0" borderId="0" applyFont="0" applyFill="0" applyBorder="0" applyProtection="0"/>
    <xf numFmtId="41" fontId="22" fillId="0" borderId="0" applyFont="0" applyFill="0" applyBorder="0" applyProtection="0"/>
    <xf numFmtId="0" fontId="5" fillId="26" borderId="0" applyNumberFormat="0" applyBorder="0" applyProtection="0"/>
    <xf numFmtId="0" fontId="5" fillId="27" borderId="0" applyNumberFormat="0" applyBorder="0" applyProtection="0"/>
    <xf numFmtId="0" fontId="5" fillId="25" borderId="0" applyNumberFormat="0" applyBorder="0" applyProtection="0"/>
    <xf numFmtId="0" fontId="5" fillId="28" borderId="0" applyNumberFormat="0" applyBorder="0" applyProtection="0"/>
    <xf numFmtId="0" fontId="5" fillId="29" borderId="0" applyNumberFormat="0" applyBorder="0" applyProtection="0"/>
    <xf numFmtId="0" fontId="5" fillId="20" borderId="0" applyNumberFormat="0" applyBorder="0" applyProtection="0"/>
    <xf numFmtId="0" fontId="19" fillId="30" borderId="0" applyNumberFormat="0" applyBorder="0" applyProtection="0"/>
    <xf numFmtId="0" fontId="20" fillId="3" borderId="0" applyNumberFormat="0" applyProtection="0"/>
    <xf numFmtId="0" fontId="21" fillId="3" borderId="0" applyNumberFormat="0" applyProtection="0"/>
    <xf numFmtId="0" fontId="6" fillId="31" borderId="0" applyNumberFormat="0" applyBorder="0" applyProtection="0"/>
    <xf numFmtId="0" fontId="6" fillId="27" borderId="0" applyNumberFormat="0" applyBorder="0" applyProtection="0"/>
    <xf numFmtId="0" fontId="6" fillId="32" borderId="0" applyNumberFormat="0" applyBorder="0" applyProtection="0"/>
    <xf numFmtId="0" fontId="6" fillId="28" borderId="0" applyNumberFormat="0" applyBorder="0" applyProtection="0"/>
    <xf numFmtId="0" fontId="6" fillId="29" borderId="0" applyNumberFormat="0" applyBorder="0" applyProtection="0"/>
    <xf numFmtId="0" fontId="6" fillId="20" borderId="0" applyNumberFormat="0" applyBorder="0" applyProtection="0"/>
    <xf numFmtId="0" fontId="22" fillId="33" borderId="0" applyNumberFormat="0" applyFont="0" applyProtection="0"/>
    <xf numFmtId="0" fontId="22" fillId="0" borderId="0">
      <alignment vertical="center"/>
    </xf>
  </cellStyleXfs>
  <cellXfs count="7">
    <xf numFmtId="0" fontId="2" fillId="0" borderId="0" xfId="0" applyFont="1" applyAlignment="1">
      <alignment vertical="center"/>
    </xf>
    <xf numFmtId="0" fontId="3" fillId="0" borderId="0" xfId="76" applyFont="1" applyAlignment="1">
      <alignment horizontal="center" vertical="center"/>
    </xf>
    <xf numFmtId="0" fontId="2" fillId="0" borderId="0" xfId="76" applyFont="1" applyAlignment="1">
      <alignment horizontal="center" vertical="center"/>
    </xf>
    <xf numFmtId="49" fontId="2" fillId="0" borderId="1" xfId="76" applyNumberFormat="1" applyFont="1" applyBorder="1" applyAlignment="1">
      <alignment horizontal="center" vertical="center" wrapText="1"/>
    </xf>
    <xf numFmtId="0" fontId="2" fillId="0" borderId="1" xfId="76" applyFont="1" applyBorder="1" applyAlignment="1">
      <alignment horizontal="center" vertical="center" wrapText="1"/>
    </xf>
    <xf numFmtId="0" fontId="3" fillId="0" borderId="2" xfId="76" applyFont="1" applyBorder="1" applyAlignment="1">
      <alignment horizontal="center" vertical="center" wrapText="1"/>
    </xf>
    <xf numFmtId="0" fontId="2" fillId="0" borderId="1" xfId="76" applyNumberFormat="1" applyFont="1" applyBorder="1" applyAlignment="1">
      <alignment horizontal="center" vertical="center" wrapText="1"/>
    </xf>
  </cellXfs>
  <cellStyles count="77">
    <cellStyle name="20% - 强调文字颜色 1" xfId="6"/>
    <cellStyle name="20% - 强调文字颜色 2" xfId="7"/>
    <cellStyle name="20% - 强调文字颜色 3" xfId="8"/>
    <cellStyle name="20% - 强调文字颜色 4" xfId="9"/>
    <cellStyle name="20% - 强调文字颜色 5" xfId="10"/>
    <cellStyle name="20% - 强调文字颜色 6" xfId="11"/>
    <cellStyle name="20% - 着色 1" xfId="12"/>
    <cellStyle name="20% - 着色 2" xfId="13"/>
    <cellStyle name="20% - 着色 3" xfId="14"/>
    <cellStyle name="20% - 着色 4" xfId="15"/>
    <cellStyle name="20% - 着色 5" xfId="16"/>
    <cellStyle name="20% - 着色 6" xfId="17"/>
    <cellStyle name="40% - 强调文字颜色 1" xfId="18"/>
    <cellStyle name="40% - 强调文字颜色 2" xfId="19"/>
    <cellStyle name="40% - 强调文字颜色 3" xfId="20"/>
    <cellStyle name="40% - 强调文字颜色 4" xfId="21"/>
    <cellStyle name="40% - 强调文字颜色 5" xfId="22"/>
    <cellStyle name="40% - 强调文字颜色 6" xfId="23"/>
    <cellStyle name="40% - 着色 1" xfId="24"/>
    <cellStyle name="40% - 着色 2" xfId="25"/>
    <cellStyle name="40% - 着色 3" xfId="26"/>
    <cellStyle name="40% - 着色 4" xfId="27"/>
    <cellStyle name="40% - 着色 5" xfId="28"/>
    <cellStyle name="40% - 着色 6" xfId="29"/>
    <cellStyle name="60% - 强调文字颜色 1" xfId="30"/>
    <cellStyle name="60% - 强调文字颜色 2" xfId="31"/>
    <cellStyle name="60% - 强调文字颜色 3" xfId="32"/>
    <cellStyle name="60% - 强调文字颜色 4" xfId="33"/>
    <cellStyle name="60% - 强调文字颜色 5" xfId="34"/>
    <cellStyle name="60% - 强调文字颜色 6" xfId="35"/>
    <cellStyle name="60% - 着色 1" xfId="36"/>
    <cellStyle name="60% - 着色 2" xfId="37"/>
    <cellStyle name="60% - 着色 3" xfId="38"/>
    <cellStyle name="60% - 着色 4" xfId="39"/>
    <cellStyle name="60% - 着色 5" xfId="40"/>
    <cellStyle name="60% - 着色 6" xfId="41"/>
    <cellStyle name="Comma" xfId="4"/>
    <cellStyle name="Comma [0]" xfId="5"/>
    <cellStyle name="Currency" xfId="2"/>
    <cellStyle name="Currency [0]" xfId="3"/>
    <cellStyle name="Normal" xfId="76"/>
    <cellStyle name="Percent" xfId="1"/>
    <cellStyle name="百分比" xfId="42"/>
    <cellStyle name="标题" xfId="43"/>
    <cellStyle name="标题 1" xfId="44"/>
    <cellStyle name="标题 2" xfId="45"/>
    <cellStyle name="标题 3" xfId="46"/>
    <cellStyle name="标题 4" xfId="47"/>
    <cellStyle name="差" xfId="48"/>
    <cellStyle name="常规" xfId="0" builtinId="0"/>
    <cellStyle name="好" xfId="49"/>
    <cellStyle name="汇总" xfId="50"/>
    <cellStyle name="货币" xfId="51"/>
    <cellStyle name="货币[0]" xfId="52"/>
    <cellStyle name="计算" xfId="53"/>
    <cellStyle name="检查单元格" xfId="54"/>
    <cellStyle name="解释性文本" xfId="55"/>
    <cellStyle name="警告文本" xfId="56"/>
    <cellStyle name="链接单元格" xfId="57"/>
    <cellStyle name="千位分隔" xfId="58"/>
    <cellStyle name="千位分隔[0]" xfId="59"/>
    <cellStyle name="强调文字颜色 1" xfId="60"/>
    <cellStyle name="强调文字颜色 2" xfId="61"/>
    <cellStyle name="强调文字颜色 3" xfId="62"/>
    <cellStyle name="强调文字颜色 4" xfId="63"/>
    <cellStyle name="强调文字颜色 5" xfId="64"/>
    <cellStyle name="强调文字颜色 6" xfId="65"/>
    <cellStyle name="适中" xfId="66"/>
    <cellStyle name="输出" xfId="67"/>
    <cellStyle name="输入" xfId="68"/>
    <cellStyle name="着色 1" xfId="69"/>
    <cellStyle name="着色 2" xfId="70"/>
    <cellStyle name="着色 3" xfId="71"/>
    <cellStyle name="着色 4" xfId="72"/>
    <cellStyle name="着色 5" xfId="73"/>
    <cellStyle name="着色 6" xfId="74"/>
    <cellStyle name="注释" xfId="7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workbookViewId="0">
      <selection activeCell="D10" sqref="D10"/>
    </sheetView>
  </sheetViews>
  <sheetFormatPr defaultColWidth="8.75" defaultRowHeight="13.5" x14ac:dyDescent="0.1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pans="1:6" s="1" customFormat="1" ht="37.5" customHeight="1" x14ac:dyDescent="0.15">
      <c r="A1" s="5" t="s">
        <v>74</v>
      </c>
      <c r="B1" s="5"/>
      <c r="C1" s="5"/>
      <c r="D1" s="5"/>
      <c r="E1" s="5"/>
      <c r="F1" s="5"/>
    </row>
    <row r="2" spans="1:6" s="2" customFormat="1" ht="22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2" customFormat="1" ht="22.5" customHeight="1" x14ac:dyDescent="0.15">
      <c r="A3" s="3">
        <f>1</f>
        <v>1</v>
      </c>
      <c r="B3" s="3" t="s">
        <v>7</v>
      </c>
      <c r="C3" s="3" t="s">
        <v>8</v>
      </c>
      <c r="D3" s="3" t="s">
        <v>9</v>
      </c>
      <c r="E3" s="4">
        <v>1</v>
      </c>
      <c r="F3" s="4">
        <v>460</v>
      </c>
    </row>
    <row r="4" spans="1:6" s="2" customFormat="1" ht="22.5" customHeight="1" x14ac:dyDescent="0.15">
      <c r="A4" s="3">
        <f>2</f>
        <v>2</v>
      </c>
      <c r="B4" s="3" t="s">
        <v>7</v>
      </c>
      <c r="C4" s="3" t="s">
        <v>8</v>
      </c>
      <c r="D4" s="3" t="s">
        <v>10</v>
      </c>
      <c r="E4" s="4">
        <v>1</v>
      </c>
      <c r="F4" s="4">
        <v>484</v>
      </c>
    </row>
    <row r="5" spans="1:6" s="2" customFormat="1" ht="22.5" customHeight="1" x14ac:dyDescent="0.15">
      <c r="A5" s="3">
        <f>3</f>
        <v>3</v>
      </c>
      <c r="B5" s="3" t="s">
        <v>7</v>
      </c>
      <c r="C5" s="3" t="s">
        <v>8</v>
      </c>
      <c r="D5" s="3" t="s">
        <v>6</v>
      </c>
      <c r="E5" s="4">
        <v>1</v>
      </c>
      <c r="F5" s="4">
        <v>710</v>
      </c>
    </row>
    <row r="6" spans="1:6" s="2" customFormat="1" ht="22.5" customHeight="1" x14ac:dyDescent="0.15">
      <c r="A6" s="3">
        <f>4</f>
        <v>4</v>
      </c>
      <c r="B6" s="3" t="s">
        <v>7</v>
      </c>
      <c r="C6" s="3" t="s">
        <v>8</v>
      </c>
      <c r="D6" s="3" t="s">
        <v>11</v>
      </c>
      <c r="E6" s="4">
        <v>2</v>
      </c>
      <c r="F6" s="4">
        <v>723</v>
      </c>
    </row>
    <row r="7" spans="1:6" s="2" customFormat="1" ht="22.5" customHeight="1" x14ac:dyDescent="0.15">
      <c r="A7" s="3">
        <f>5</f>
        <v>5</v>
      </c>
      <c r="B7" s="3" t="s">
        <v>7</v>
      </c>
      <c r="C7" s="3" t="s">
        <v>8</v>
      </c>
      <c r="D7" s="3" t="s">
        <v>12</v>
      </c>
      <c r="E7" s="4">
        <v>2</v>
      </c>
      <c r="F7" s="4">
        <v>687</v>
      </c>
    </row>
    <row r="8" spans="1:6" s="2" customFormat="1" ht="22.5" customHeight="1" x14ac:dyDescent="0.15">
      <c r="A8" s="3">
        <f>6</f>
        <v>6</v>
      </c>
      <c r="B8" s="3" t="s">
        <v>7</v>
      </c>
      <c r="C8" s="3" t="s">
        <v>8</v>
      </c>
      <c r="D8" s="3" t="s">
        <v>13</v>
      </c>
      <c r="E8" s="4">
        <v>1</v>
      </c>
      <c r="F8" s="4">
        <v>563</v>
      </c>
    </row>
    <row r="9" spans="1:6" s="2" customFormat="1" ht="22.5" customHeight="1" x14ac:dyDescent="0.15">
      <c r="A9" s="3">
        <f>7</f>
        <v>7</v>
      </c>
      <c r="B9" s="3" t="s">
        <v>7</v>
      </c>
      <c r="C9" s="3" t="s">
        <v>8</v>
      </c>
      <c r="D9" s="3" t="s">
        <v>14</v>
      </c>
      <c r="E9" s="4">
        <v>1</v>
      </c>
      <c r="F9" s="4">
        <v>700</v>
      </c>
    </row>
    <row r="10" spans="1:6" s="2" customFormat="1" ht="22.5" customHeight="1" x14ac:dyDescent="0.15">
      <c r="A10" s="3">
        <f>8</f>
        <v>8</v>
      </c>
      <c r="B10" s="3" t="s">
        <v>7</v>
      </c>
      <c r="C10" s="3" t="s">
        <v>8</v>
      </c>
      <c r="D10" s="3" t="s">
        <v>15</v>
      </c>
      <c r="E10" s="4">
        <v>1</v>
      </c>
      <c r="F10" s="4">
        <v>910</v>
      </c>
    </row>
    <row r="11" spans="1:6" s="2" customFormat="1" ht="22.5" customHeight="1" x14ac:dyDescent="0.15">
      <c r="A11" s="3">
        <f>9</f>
        <v>9</v>
      </c>
      <c r="B11" s="3" t="s">
        <v>7</v>
      </c>
      <c r="C11" s="3" t="s">
        <v>8</v>
      </c>
      <c r="D11" s="3" t="s">
        <v>16</v>
      </c>
      <c r="E11" s="4">
        <v>1</v>
      </c>
      <c r="F11" s="4">
        <v>899</v>
      </c>
    </row>
    <row r="12" spans="1:6" s="2" customFormat="1" ht="22.5" customHeight="1" x14ac:dyDescent="0.15">
      <c r="A12" s="3">
        <f>10</f>
        <v>10</v>
      </c>
      <c r="B12" s="3" t="s">
        <v>7</v>
      </c>
      <c r="C12" s="3" t="s">
        <v>8</v>
      </c>
      <c r="D12" s="3" t="s">
        <v>17</v>
      </c>
      <c r="E12" s="4">
        <v>1</v>
      </c>
      <c r="F12" s="4">
        <v>710</v>
      </c>
    </row>
    <row r="13" spans="1:6" s="2" customFormat="1" ht="22.5" customHeight="1" x14ac:dyDescent="0.15">
      <c r="A13" s="3">
        <f>11</f>
        <v>11</v>
      </c>
      <c r="B13" s="3" t="s">
        <v>7</v>
      </c>
      <c r="C13" s="3" t="s">
        <v>8</v>
      </c>
      <c r="D13" s="3" t="s">
        <v>18</v>
      </c>
      <c r="E13" s="4">
        <v>2</v>
      </c>
      <c r="F13" s="4">
        <v>1070</v>
      </c>
    </row>
    <row r="14" spans="1:6" s="2" customFormat="1" ht="22.5" customHeight="1" x14ac:dyDescent="0.15">
      <c r="A14" s="3">
        <f>12</f>
        <v>12</v>
      </c>
      <c r="B14" s="3" t="s">
        <v>7</v>
      </c>
      <c r="C14" s="3" t="s">
        <v>8</v>
      </c>
      <c r="D14" s="3" t="s">
        <v>19</v>
      </c>
      <c r="E14" s="4">
        <v>1</v>
      </c>
      <c r="F14" s="4">
        <v>414</v>
      </c>
    </row>
    <row r="15" spans="1:6" s="2" customFormat="1" ht="22.5" customHeight="1" x14ac:dyDescent="0.15">
      <c r="A15" s="3">
        <f>13</f>
        <v>13</v>
      </c>
      <c r="B15" s="3" t="s">
        <v>7</v>
      </c>
      <c r="C15" s="3" t="s">
        <v>8</v>
      </c>
      <c r="D15" s="3" t="s">
        <v>20</v>
      </c>
      <c r="E15" s="4">
        <v>1</v>
      </c>
      <c r="F15" s="4">
        <v>910</v>
      </c>
    </row>
    <row r="16" spans="1:6" s="2" customFormat="1" ht="22.5" customHeight="1" x14ac:dyDescent="0.15">
      <c r="A16" s="3">
        <f>14</f>
        <v>14</v>
      </c>
      <c r="B16" s="3" t="s">
        <v>7</v>
      </c>
      <c r="C16" s="3" t="s">
        <v>8</v>
      </c>
      <c r="D16" s="3" t="s">
        <v>21</v>
      </c>
      <c r="E16" s="4">
        <v>1</v>
      </c>
      <c r="F16" s="4">
        <v>710</v>
      </c>
    </row>
    <row r="17" spans="1:6" s="2" customFormat="1" ht="22.5" customHeight="1" x14ac:dyDescent="0.15">
      <c r="A17" s="3">
        <f>15</f>
        <v>15</v>
      </c>
      <c r="B17" s="3" t="s">
        <v>7</v>
      </c>
      <c r="C17" s="3" t="s">
        <v>8</v>
      </c>
      <c r="D17" s="3" t="s">
        <v>22</v>
      </c>
      <c r="E17" s="4">
        <v>1</v>
      </c>
      <c r="F17" s="4">
        <v>906</v>
      </c>
    </row>
    <row r="18" spans="1:6" s="2" customFormat="1" ht="22.5" customHeight="1" x14ac:dyDescent="0.15">
      <c r="A18" s="3">
        <f>16</f>
        <v>16</v>
      </c>
      <c r="B18" s="3" t="s">
        <v>7</v>
      </c>
      <c r="C18" s="3" t="s">
        <v>23</v>
      </c>
      <c r="D18" s="3" t="s">
        <v>24</v>
      </c>
      <c r="E18" s="4">
        <v>1</v>
      </c>
      <c r="F18" s="4">
        <v>860</v>
      </c>
    </row>
    <row r="19" spans="1:6" s="2" customFormat="1" ht="22.5" customHeight="1" x14ac:dyDescent="0.15">
      <c r="A19" s="3">
        <f>17</f>
        <v>17</v>
      </c>
      <c r="B19" s="3" t="s">
        <v>7</v>
      </c>
      <c r="C19" s="3" t="s">
        <v>23</v>
      </c>
      <c r="D19" s="3" t="s">
        <v>25</v>
      </c>
      <c r="E19" s="4">
        <v>1</v>
      </c>
      <c r="F19" s="4">
        <v>810</v>
      </c>
    </row>
    <row r="20" spans="1:6" s="2" customFormat="1" ht="22.5" customHeight="1" x14ac:dyDescent="0.15">
      <c r="A20" s="3">
        <f>18</f>
        <v>18</v>
      </c>
      <c r="B20" s="3" t="s">
        <v>7</v>
      </c>
      <c r="C20" s="3" t="s">
        <v>23</v>
      </c>
      <c r="D20" s="3" t="s">
        <v>26</v>
      </c>
      <c r="E20" s="4">
        <v>1</v>
      </c>
      <c r="F20" s="4">
        <v>910</v>
      </c>
    </row>
    <row r="21" spans="1:6" s="2" customFormat="1" ht="22.5" customHeight="1" x14ac:dyDescent="0.15">
      <c r="A21" s="3">
        <f>19</f>
        <v>19</v>
      </c>
      <c r="B21" s="3" t="s">
        <v>7</v>
      </c>
      <c r="C21" s="3" t="s">
        <v>23</v>
      </c>
      <c r="D21" s="3" t="s">
        <v>27</v>
      </c>
      <c r="E21" s="4">
        <v>2</v>
      </c>
      <c r="F21" s="4">
        <v>1208</v>
      </c>
    </row>
    <row r="22" spans="1:6" s="2" customFormat="1" ht="22.5" customHeight="1" x14ac:dyDescent="0.15">
      <c r="A22" s="3">
        <f>20</f>
        <v>20</v>
      </c>
      <c r="B22" s="3" t="s">
        <v>7</v>
      </c>
      <c r="C22" s="3" t="s">
        <v>23</v>
      </c>
      <c r="D22" s="3" t="s">
        <v>28</v>
      </c>
      <c r="E22" s="4">
        <v>1</v>
      </c>
      <c r="F22" s="4">
        <v>610</v>
      </c>
    </row>
    <row r="23" spans="1:6" s="2" customFormat="1" ht="22.5" customHeight="1" x14ac:dyDescent="0.15">
      <c r="A23" s="3">
        <f>21</f>
        <v>21</v>
      </c>
      <c r="B23" s="3" t="s">
        <v>7</v>
      </c>
      <c r="C23" s="3" t="s">
        <v>23</v>
      </c>
      <c r="D23" s="3" t="s">
        <v>29</v>
      </c>
      <c r="E23" s="4">
        <v>2</v>
      </c>
      <c r="F23" s="4">
        <v>1620</v>
      </c>
    </row>
    <row r="24" spans="1:6" s="2" customFormat="1" ht="22.5" customHeight="1" x14ac:dyDescent="0.15">
      <c r="A24" s="3">
        <f>22</f>
        <v>22</v>
      </c>
      <c r="B24" s="3" t="s">
        <v>7</v>
      </c>
      <c r="C24" s="3" t="s">
        <v>23</v>
      </c>
      <c r="D24" s="3" t="s">
        <v>30</v>
      </c>
      <c r="E24" s="4">
        <v>1</v>
      </c>
      <c r="F24" s="4">
        <v>436</v>
      </c>
    </row>
    <row r="25" spans="1:6" s="2" customFormat="1" ht="22.5" customHeight="1" x14ac:dyDescent="0.15">
      <c r="A25" s="3">
        <f>23</f>
        <v>23</v>
      </c>
      <c r="B25" s="3" t="s">
        <v>7</v>
      </c>
      <c r="C25" s="3" t="s">
        <v>31</v>
      </c>
      <c r="D25" s="3" t="s">
        <v>32</v>
      </c>
      <c r="E25" s="4">
        <v>1</v>
      </c>
      <c r="F25" s="4">
        <v>574</v>
      </c>
    </row>
    <row r="26" spans="1:6" s="2" customFormat="1" ht="22.5" customHeight="1" x14ac:dyDescent="0.15">
      <c r="A26" s="3">
        <f>24</f>
        <v>24</v>
      </c>
      <c r="B26" s="3" t="s">
        <v>7</v>
      </c>
      <c r="C26" s="3" t="s">
        <v>31</v>
      </c>
      <c r="D26" s="3" t="s">
        <v>33</v>
      </c>
      <c r="E26" s="4">
        <v>2</v>
      </c>
      <c r="F26" s="4">
        <v>1652</v>
      </c>
    </row>
    <row r="27" spans="1:6" s="2" customFormat="1" ht="22.5" customHeight="1" x14ac:dyDescent="0.15">
      <c r="A27" s="3">
        <f>25</f>
        <v>25</v>
      </c>
      <c r="B27" s="3" t="s">
        <v>7</v>
      </c>
      <c r="C27" s="3" t="s">
        <v>31</v>
      </c>
      <c r="D27" s="3" t="s">
        <v>73</v>
      </c>
      <c r="E27" s="4">
        <v>1</v>
      </c>
      <c r="F27" s="4">
        <v>910</v>
      </c>
    </row>
    <row r="28" spans="1:6" s="2" customFormat="1" ht="22.5" customHeight="1" x14ac:dyDescent="0.15">
      <c r="A28" s="3">
        <f>26</f>
        <v>26</v>
      </c>
      <c r="B28" s="3" t="s">
        <v>7</v>
      </c>
      <c r="C28" s="3" t="s">
        <v>31</v>
      </c>
      <c r="D28" s="3" t="s">
        <v>34</v>
      </c>
      <c r="E28" s="4">
        <v>1</v>
      </c>
      <c r="F28" s="4">
        <v>910</v>
      </c>
    </row>
    <row r="29" spans="1:6" s="2" customFormat="1" ht="22.5" customHeight="1" x14ac:dyDescent="0.15">
      <c r="A29" s="3">
        <f>27</f>
        <v>27</v>
      </c>
      <c r="B29" s="3" t="s">
        <v>7</v>
      </c>
      <c r="C29" s="3" t="s">
        <v>31</v>
      </c>
      <c r="D29" s="3" t="s">
        <v>35</v>
      </c>
      <c r="E29" s="4">
        <v>2</v>
      </c>
      <c r="F29" s="4">
        <v>1220</v>
      </c>
    </row>
    <row r="30" spans="1:6" s="2" customFormat="1" ht="22.5" customHeight="1" x14ac:dyDescent="0.15">
      <c r="A30" s="3">
        <f>28</f>
        <v>28</v>
      </c>
      <c r="B30" s="3" t="s">
        <v>7</v>
      </c>
      <c r="C30" s="3" t="s">
        <v>31</v>
      </c>
      <c r="D30" s="3" t="s">
        <v>36</v>
      </c>
      <c r="E30" s="4">
        <v>1</v>
      </c>
      <c r="F30" s="4">
        <v>910</v>
      </c>
    </row>
    <row r="31" spans="1:6" s="2" customFormat="1" ht="22.5" customHeight="1" x14ac:dyDescent="0.15">
      <c r="A31" s="3">
        <f>29</f>
        <v>29</v>
      </c>
      <c r="B31" s="3" t="s">
        <v>7</v>
      </c>
      <c r="C31" s="3" t="s">
        <v>31</v>
      </c>
      <c r="D31" s="3" t="s">
        <v>37</v>
      </c>
      <c r="E31" s="4">
        <v>1</v>
      </c>
      <c r="F31" s="4">
        <v>910</v>
      </c>
    </row>
    <row r="32" spans="1:6" s="2" customFormat="1" ht="22.5" customHeight="1" x14ac:dyDescent="0.15">
      <c r="A32" s="3">
        <f>30</f>
        <v>30</v>
      </c>
      <c r="B32" s="3" t="s">
        <v>7</v>
      </c>
      <c r="C32" s="3" t="s">
        <v>31</v>
      </c>
      <c r="D32" s="3" t="s">
        <v>38</v>
      </c>
      <c r="E32" s="4">
        <v>2</v>
      </c>
      <c r="F32" s="4">
        <v>1392</v>
      </c>
    </row>
    <row r="33" spans="1:6" s="2" customFormat="1" ht="22.5" customHeight="1" x14ac:dyDescent="0.15">
      <c r="A33" s="3">
        <f>31</f>
        <v>31</v>
      </c>
      <c r="B33" s="3" t="s">
        <v>7</v>
      </c>
      <c r="C33" s="3" t="s">
        <v>39</v>
      </c>
      <c r="D33" s="3" t="s">
        <v>40</v>
      </c>
      <c r="E33" s="4">
        <v>4</v>
      </c>
      <c r="F33" s="4">
        <v>890</v>
      </c>
    </row>
    <row r="34" spans="1:6" s="2" customFormat="1" ht="22.5" customHeight="1" x14ac:dyDescent="0.15">
      <c r="A34" s="3">
        <f>32</f>
        <v>32</v>
      </c>
      <c r="B34" s="3" t="s">
        <v>7</v>
      </c>
      <c r="C34" s="3" t="s">
        <v>39</v>
      </c>
      <c r="D34" s="3" t="s">
        <v>41</v>
      </c>
      <c r="E34" s="4">
        <v>4</v>
      </c>
      <c r="F34" s="4">
        <v>1901</v>
      </c>
    </row>
    <row r="35" spans="1:6" s="2" customFormat="1" ht="22.5" customHeight="1" x14ac:dyDescent="0.15">
      <c r="A35" s="3">
        <f>33</f>
        <v>33</v>
      </c>
      <c r="B35" s="3" t="s">
        <v>7</v>
      </c>
      <c r="C35" s="3" t="s">
        <v>39</v>
      </c>
      <c r="D35" s="3" t="s">
        <v>42</v>
      </c>
      <c r="E35" s="4">
        <v>4</v>
      </c>
      <c r="F35" s="4">
        <v>2458</v>
      </c>
    </row>
    <row r="36" spans="1:6" s="2" customFormat="1" ht="22.5" customHeight="1" x14ac:dyDescent="0.15">
      <c r="A36" s="3">
        <f>34</f>
        <v>34</v>
      </c>
      <c r="B36" s="3" t="s">
        <v>7</v>
      </c>
      <c r="C36" s="3" t="s">
        <v>43</v>
      </c>
      <c r="D36" s="3" t="s">
        <v>44</v>
      </c>
      <c r="E36" s="4">
        <v>4</v>
      </c>
      <c r="F36" s="4">
        <v>715</v>
      </c>
    </row>
    <row r="37" spans="1:6" s="2" customFormat="1" ht="22.5" customHeight="1" x14ac:dyDescent="0.15">
      <c r="A37" s="3">
        <f>35</f>
        <v>35</v>
      </c>
      <c r="B37" s="3" t="s">
        <v>7</v>
      </c>
      <c r="C37" s="3" t="s">
        <v>43</v>
      </c>
      <c r="D37" s="3" t="s">
        <v>45</v>
      </c>
      <c r="E37" s="4">
        <v>1</v>
      </c>
      <c r="F37" s="4">
        <v>910</v>
      </c>
    </row>
    <row r="38" spans="1:6" s="2" customFormat="1" ht="22.5" customHeight="1" x14ac:dyDescent="0.15">
      <c r="A38" s="3">
        <f>36</f>
        <v>36</v>
      </c>
      <c r="B38" s="3" t="s">
        <v>7</v>
      </c>
      <c r="C38" s="3" t="s">
        <v>43</v>
      </c>
      <c r="D38" s="3" t="s">
        <v>46</v>
      </c>
      <c r="E38" s="4">
        <v>1</v>
      </c>
      <c r="F38" s="4">
        <v>710</v>
      </c>
    </row>
    <row r="39" spans="1:6" s="2" customFormat="1" ht="22.5" customHeight="1" x14ac:dyDescent="0.15">
      <c r="A39" s="3">
        <f>37</f>
        <v>37</v>
      </c>
      <c r="B39" s="3" t="s">
        <v>7</v>
      </c>
      <c r="C39" s="3" t="s">
        <v>43</v>
      </c>
      <c r="D39" s="3" t="s">
        <v>47</v>
      </c>
      <c r="E39" s="4">
        <v>1</v>
      </c>
      <c r="F39" s="4">
        <v>910</v>
      </c>
    </row>
    <row r="40" spans="1:6" s="2" customFormat="1" ht="22.5" customHeight="1" x14ac:dyDescent="0.15">
      <c r="A40" s="3">
        <f>38</f>
        <v>38</v>
      </c>
      <c r="B40" s="3" t="s">
        <v>7</v>
      </c>
      <c r="C40" s="3" t="s">
        <v>43</v>
      </c>
      <c r="D40" s="3" t="s">
        <v>48</v>
      </c>
      <c r="E40" s="4">
        <v>1</v>
      </c>
      <c r="F40" s="4">
        <v>910</v>
      </c>
    </row>
    <row r="41" spans="1:6" s="2" customFormat="1" ht="22.5" customHeight="1" x14ac:dyDescent="0.15">
      <c r="A41" s="3">
        <f>39</f>
        <v>39</v>
      </c>
      <c r="B41" s="3" t="s">
        <v>7</v>
      </c>
      <c r="C41" s="3" t="s">
        <v>43</v>
      </c>
      <c r="D41" s="3" t="s">
        <v>49</v>
      </c>
      <c r="E41" s="4">
        <v>3</v>
      </c>
      <c r="F41" s="4">
        <v>725</v>
      </c>
    </row>
    <row r="42" spans="1:6" s="2" customFormat="1" ht="22.5" customHeight="1" x14ac:dyDescent="0.15">
      <c r="A42" s="3">
        <f>40</f>
        <v>40</v>
      </c>
      <c r="B42" s="3" t="s">
        <v>7</v>
      </c>
      <c r="C42" s="3" t="s">
        <v>43</v>
      </c>
      <c r="D42" s="3" t="s">
        <v>50</v>
      </c>
      <c r="E42" s="4">
        <v>1</v>
      </c>
      <c r="F42" s="4">
        <v>910</v>
      </c>
    </row>
    <row r="43" spans="1:6" s="2" customFormat="1" ht="22.5" customHeight="1" x14ac:dyDescent="0.15">
      <c r="A43" s="3">
        <f>41</f>
        <v>41</v>
      </c>
      <c r="B43" s="3" t="s">
        <v>7</v>
      </c>
      <c r="C43" s="3" t="s">
        <v>51</v>
      </c>
      <c r="D43" s="3" t="s">
        <v>52</v>
      </c>
      <c r="E43" s="4">
        <v>1</v>
      </c>
      <c r="F43" s="4">
        <v>910</v>
      </c>
    </row>
    <row r="44" spans="1:6" s="2" customFormat="1" ht="22.5" customHeight="1" x14ac:dyDescent="0.15">
      <c r="A44" s="3">
        <f>42</f>
        <v>42</v>
      </c>
      <c r="B44" s="3" t="s">
        <v>7</v>
      </c>
      <c r="C44" s="3" t="s">
        <v>51</v>
      </c>
      <c r="D44" s="3" t="s">
        <v>53</v>
      </c>
      <c r="E44" s="4">
        <v>1</v>
      </c>
      <c r="F44" s="4">
        <v>910</v>
      </c>
    </row>
    <row r="45" spans="1:6" s="2" customFormat="1" ht="22.5" customHeight="1" x14ac:dyDescent="0.15">
      <c r="A45" s="3">
        <f>43</f>
        <v>43</v>
      </c>
      <c r="B45" s="3" t="s">
        <v>7</v>
      </c>
      <c r="C45" s="3" t="s">
        <v>51</v>
      </c>
      <c r="D45" s="3" t="s">
        <v>54</v>
      </c>
      <c r="E45" s="4">
        <v>1</v>
      </c>
      <c r="F45" s="4">
        <v>910</v>
      </c>
    </row>
    <row r="46" spans="1:6" s="2" customFormat="1" ht="22.5" customHeight="1" x14ac:dyDescent="0.15">
      <c r="A46" s="3">
        <f>44</f>
        <v>44</v>
      </c>
      <c r="B46" s="3" t="s">
        <v>7</v>
      </c>
      <c r="C46" s="3" t="s">
        <v>51</v>
      </c>
      <c r="D46" s="3" t="s">
        <v>55</v>
      </c>
      <c r="E46" s="4">
        <v>1</v>
      </c>
      <c r="F46" s="4">
        <v>710</v>
      </c>
    </row>
    <row r="47" spans="1:6" s="2" customFormat="1" ht="22.5" customHeight="1" x14ac:dyDescent="0.15">
      <c r="A47" s="3">
        <f>45</f>
        <v>45</v>
      </c>
      <c r="B47" s="3" t="s">
        <v>7</v>
      </c>
      <c r="C47" s="3" t="s">
        <v>51</v>
      </c>
      <c r="D47" s="3" t="s">
        <v>56</v>
      </c>
      <c r="E47" s="4">
        <v>2</v>
      </c>
      <c r="F47" s="4">
        <v>1695</v>
      </c>
    </row>
    <row r="48" spans="1:6" s="2" customFormat="1" ht="22.5" customHeight="1" x14ac:dyDescent="0.15">
      <c r="A48" s="3">
        <f>46</f>
        <v>46</v>
      </c>
      <c r="B48" s="3" t="s">
        <v>7</v>
      </c>
      <c r="C48" s="3" t="s">
        <v>51</v>
      </c>
      <c r="D48" s="3" t="s">
        <v>57</v>
      </c>
      <c r="E48" s="4">
        <v>1</v>
      </c>
      <c r="F48" s="4">
        <v>910</v>
      </c>
    </row>
    <row r="49" spans="1:6" s="2" customFormat="1" ht="22.5" customHeight="1" x14ac:dyDescent="0.15">
      <c r="A49" s="3">
        <f>47</f>
        <v>47</v>
      </c>
      <c r="B49" s="3" t="s">
        <v>7</v>
      </c>
      <c r="C49" s="3" t="s">
        <v>51</v>
      </c>
      <c r="D49" s="3" t="s">
        <v>58</v>
      </c>
      <c r="E49" s="4">
        <v>2</v>
      </c>
      <c r="F49" s="4">
        <v>1570</v>
      </c>
    </row>
    <row r="50" spans="1:6" s="2" customFormat="1" ht="22.5" customHeight="1" x14ac:dyDescent="0.15">
      <c r="A50" s="3">
        <f>48</f>
        <v>48</v>
      </c>
      <c r="B50" s="3" t="s">
        <v>7</v>
      </c>
      <c r="C50" s="3" t="s">
        <v>59</v>
      </c>
      <c r="D50" s="3" t="s">
        <v>60</v>
      </c>
      <c r="E50" s="4">
        <v>2</v>
      </c>
      <c r="F50" s="4">
        <v>1360</v>
      </c>
    </row>
    <row r="51" spans="1:6" s="2" customFormat="1" ht="22.5" customHeight="1" x14ac:dyDescent="0.15">
      <c r="A51" s="3">
        <f>49</f>
        <v>49</v>
      </c>
      <c r="B51" s="3" t="s">
        <v>7</v>
      </c>
      <c r="C51" s="3" t="s">
        <v>59</v>
      </c>
      <c r="D51" s="3" t="s">
        <v>61</v>
      </c>
      <c r="E51" s="4">
        <v>1</v>
      </c>
      <c r="F51" s="4">
        <v>910</v>
      </c>
    </row>
    <row r="52" spans="1:6" s="2" customFormat="1" ht="22.5" customHeight="1" x14ac:dyDescent="0.15">
      <c r="A52" s="3">
        <f>50</f>
        <v>50</v>
      </c>
      <c r="B52" s="3" t="s">
        <v>7</v>
      </c>
      <c r="C52" s="3" t="s">
        <v>59</v>
      </c>
      <c r="D52" s="3" t="s">
        <v>62</v>
      </c>
      <c r="E52" s="4">
        <v>1</v>
      </c>
      <c r="F52" s="4">
        <v>610</v>
      </c>
    </row>
    <row r="53" spans="1:6" s="2" customFormat="1" ht="22.5" customHeight="1" x14ac:dyDescent="0.15">
      <c r="A53" s="3">
        <f>51</f>
        <v>51</v>
      </c>
      <c r="B53" s="3" t="s">
        <v>7</v>
      </c>
      <c r="C53" s="3" t="s">
        <v>59</v>
      </c>
      <c r="D53" s="3" t="s">
        <v>63</v>
      </c>
      <c r="E53" s="4">
        <v>1</v>
      </c>
      <c r="F53" s="4">
        <v>896</v>
      </c>
    </row>
    <row r="54" spans="1:6" s="2" customFormat="1" ht="22.5" customHeight="1" x14ac:dyDescent="0.15">
      <c r="A54" s="3">
        <f>52</f>
        <v>52</v>
      </c>
      <c r="B54" s="3" t="s">
        <v>7</v>
      </c>
      <c r="C54" s="3" t="s">
        <v>59</v>
      </c>
      <c r="D54" s="3" t="s">
        <v>64</v>
      </c>
      <c r="E54" s="4">
        <v>3</v>
      </c>
      <c r="F54" s="4">
        <v>2163</v>
      </c>
    </row>
    <row r="55" spans="1:6" s="2" customFormat="1" ht="22.5" customHeight="1" x14ac:dyDescent="0.15">
      <c r="A55" s="3">
        <f>53</f>
        <v>53</v>
      </c>
      <c r="B55" s="3" t="s">
        <v>7</v>
      </c>
      <c r="C55" s="3" t="s">
        <v>59</v>
      </c>
      <c r="D55" s="3" t="s">
        <v>65</v>
      </c>
      <c r="E55" s="4">
        <v>1</v>
      </c>
      <c r="F55" s="4">
        <v>590</v>
      </c>
    </row>
    <row r="56" spans="1:6" s="2" customFormat="1" ht="22.5" customHeight="1" x14ac:dyDescent="0.15">
      <c r="A56" s="3">
        <f>54</f>
        <v>54</v>
      </c>
      <c r="B56" s="3" t="s">
        <v>7</v>
      </c>
      <c r="C56" s="3" t="s">
        <v>59</v>
      </c>
      <c r="D56" s="3" t="s">
        <v>66</v>
      </c>
      <c r="E56" s="4">
        <v>1</v>
      </c>
      <c r="F56" s="4">
        <v>860</v>
      </c>
    </row>
    <row r="57" spans="1:6" s="2" customFormat="1" ht="22.5" customHeight="1" x14ac:dyDescent="0.15">
      <c r="A57" s="3">
        <f>55</f>
        <v>55</v>
      </c>
      <c r="B57" s="3" t="s">
        <v>7</v>
      </c>
      <c r="C57" s="3" t="s">
        <v>59</v>
      </c>
      <c r="D57" s="3" t="s">
        <v>67</v>
      </c>
      <c r="E57" s="4">
        <v>1</v>
      </c>
      <c r="F57" s="4">
        <v>710</v>
      </c>
    </row>
    <row r="58" spans="1:6" s="2" customFormat="1" ht="22.5" customHeight="1" x14ac:dyDescent="0.15">
      <c r="A58" s="3">
        <f>56</f>
        <v>56</v>
      </c>
      <c r="B58" s="3" t="s">
        <v>7</v>
      </c>
      <c r="C58" s="3" t="s">
        <v>59</v>
      </c>
      <c r="D58" s="3" t="s">
        <v>68</v>
      </c>
      <c r="E58" s="4">
        <v>3</v>
      </c>
      <c r="F58" s="4">
        <v>1330</v>
      </c>
    </row>
    <row r="59" spans="1:6" s="2" customFormat="1" ht="22.5" customHeight="1" x14ac:dyDescent="0.15">
      <c r="A59" s="3">
        <f>57</f>
        <v>57</v>
      </c>
      <c r="B59" s="3" t="s">
        <v>7</v>
      </c>
      <c r="C59" s="3" t="s">
        <v>59</v>
      </c>
      <c r="D59" s="3" t="s">
        <v>69</v>
      </c>
      <c r="E59" s="4">
        <v>2</v>
      </c>
      <c r="F59" s="4">
        <v>1545</v>
      </c>
    </row>
    <row r="60" spans="1:6" s="2" customFormat="1" ht="22.5" customHeight="1" x14ac:dyDescent="0.15">
      <c r="A60" s="3">
        <f>58</f>
        <v>58</v>
      </c>
      <c r="B60" s="3" t="s">
        <v>7</v>
      </c>
      <c r="C60" s="3" t="s">
        <v>59</v>
      </c>
      <c r="D60" s="3" t="s">
        <v>70</v>
      </c>
      <c r="E60" s="4">
        <v>1</v>
      </c>
      <c r="F60" s="4">
        <v>860</v>
      </c>
    </row>
    <row r="61" spans="1:6" s="2" customFormat="1" ht="22.5" customHeight="1" x14ac:dyDescent="0.15">
      <c r="A61" s="3">
        <f>59</f>
        <v>59</v>
      </c>
      <c r="B61" s="3" t="s">
        <v>7</v>
      </c>
      <c r="C61" s="3" t="s">
        <v>59</v>
      </c>
      <c r="D61" s="3" t="s">
        <v>71</v>
      </c>
      <c r="E61" s="4">
        <v>2</v>
      </c>
      <c r="F61" s="4">
        <v>1120</v>
      </c>
    </row>
    <row r="62" spans="1:6" s="2" customFormat="1" ht="22.5" customHeight="1" x14ac:dyDescent="0.15">
      <c r="A62" s="6">
        <v>60</v>
      </c>
      <c r="B62" s="3" t="s">
        <v>7</v>
      </c>
      <c r="C62" s="3" t="s">
        <v>59</v>
      </c>
      <c r="D62" s="3" t="s">
        <v>72</v>
      </c>
      <c r="E62" s="4">
        <v>1</v>
      </c>
      <c r="F62" s="4">
        <v>660</v>
      </c>
    </row>
  </sheetData>
  <mergeCells count="1">
    <mergeCell ref="A1:F1"/>
  </mergeCells>
  <phoneticPr fontId="23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2017-06-26T15:13:38Z</dcterms:created>
  <dcterms:modified xsi:type="dcterms:W3CDTF">2023-10-30T03:14:59Z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